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.1 - stavební úpravy M..." sheetId="2" r:id="rId2"/>
    <sheet name="001.2 - stavební úpravy M..." sheetId="3" r:id="rId3"/>
    <sheet name="002 - Ostatní a vedlejší ..." sheetId="4" r:id="rId4"/>
    <sheet name="003 - Hromosvod - opravy 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'001.1 - stavební úpravy M...'!$C$133:$K$586</definedName>
    <definedName name="_xlnm.Print_Area" localSheetId="1">'001.1 - stavební úpravy M...'!$C$4:$J$76,'001.1 - stavební úpravy M...'!$C$82:$J$115,'001.1 - stavební úpravy M...'!$C$121:$K$586</definedName>
    <definedName name="_xlnm.Print_Titles" localSheetId="1">'001.1 - stavební úpravy M...'!$133:$133</definedName>
    <definedName name="_xlnm._FilterDatabase" localSheetId="2" hidden="1">'001.2 - stavební úpravy M...'!$C$120:$K$331</definedName>
    <definedName name="_xlnm.Print_Area" localSheetId="2">'001.2 - stavební úpravy M...'!$C$4:$J$76,'001.2 - stavební úpravy M...'!$C$82:$J$102,'001.2 - stavební úpravy M...'!$C$108:$K$331</definedName>
    <definedName name="_xlnm.Print_Titles" localSheetId="2">'001.2 - stavební úpravy M...'!$120:$120</definedName>
    <definedName name="_xlnm._FilterDatabase" localSheetId="3" hidden="1">'002 - Ostatní a vedlejší ...'!$C$117:$K$139</definedName>
    <definedName name="_xlnm.Print_Area" localSheetId="3">'002 - Ostatní a vedlejší ...'!$C$4:$J$76,'002 - Ostatní a vedlejší ...'!$C$82:$J$99,'002 - Ostatní a vedlejší ...'!$C$105:$K$139</definedName>
    <definedName name="_xlnm.Print_Titles" localSheetId="3">'002 - Ostatní a vedlejší ...'!$117:$117</definedName>
    <definedName name="_xlnm._FilterDatabase" localSheetId="4" hidden="1">'003 - Hromosvod - opravy '!$C$120:$K$173</definedName>
    <definedName name="_xlnm.Print_Area" localSheetId="4">'003 - Hromosvod - opravy '!$C$4:$J$76,'003 - Hromosvod - opravy '!$C$82:$J$102,'003 - Hromosvod - opravy '!$C$108:$K$173</definedName>
    <definedName name="_xlnm.Print_Titles" localSheetId="4">'003 - Hromosvod - opravy 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89"/>
  <c r="E7"/>
  <c r="E85"/>
  <c i="4" r="J37"/>
  <c r="J36"/>
  <c i="1" r="AY97"/>
  <c i="4" r="J35"/>
  <c i="1" r="AX97"/>
  <c i="4"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21"/>
  <c r="BH121"/>
  <c r="BG121"/>
  <c r="BE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3" r="J37"/>
  <c r="J36"/>
  <c i="1" r="AY96"/>
  <c i="3" r="J35"/>
  <c i="1" r="AX96"/>
  <c i="3"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288"/>
  <c r="BH288"/>
  <c r="BG288"/>
  <c r="BF288"/>
  <c r="T288"/>
  <c r="R288"/>
  <c r="P288"/>
  <c r="BI282"/>
  <c r="BH282"/>
  <c r="BG282"/>
  <c r="BF282"/>
  <c r="T282"/>
  <c r="R282"/>
  <c r="P282"/>
  <c r="BI260"/>
  <c r="BH260"/>
  <c r="BG260"/>
  <c r="BF260"/>
  <c r="T260"/>
  <c r="R260"/>
  <c r="P260"/>
  <c r="BI237"/>
  <c r="BH237"/>
  <c r="BG237"/>
  <c r="BF237"/>
  <c r="T237"/>
  <c r="R237"/>
  <c r="P23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73"/>
  <c r="BH173"/>
  <c r="BG173"/>
  <c r="BF173"/>
  <c r="T173"/>
  <c r="R173"/>
  <c r="P173"/>
  <c r="BI154"/>
  <c r="BH154"/>
  <c r="BG154"/>
  <c r="BF154"/>
  <c r="T154"/>
  <c r="R154"/>
  <c r="P154"/>
  <c r="BI152"/>
  <c r="BH152"/>
  <c r="BG152"/>
  <c r="BF152"/>
  <c r="T152"/>
  <c r="R152"/>
  <c r="P152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" r="J166"/>
  <c r="J37"/>
  <c r="J36"/>
  <c i="1" r="AY95"/>
  <c i="2" r="J35"/>
  <c i="1" r="AX95"/>
  <c i="2" r="BI585"/>
  <c r="BH585"/>
  <c r="BG585"/>
  <c r="BF585"/>
  <c r="T585"/>
  <c r="R585"/>
  <c r="P585"/>
  <c r="BI583"/>
  <c r="BH583"/>
  <c r="BG583"/>
  <c r="BF583"/>
  <c r="T583"/>
  <c r="R583"/>
  <c r="P583"/>
  <c r="BI580"/>
  <c r="BH580"/>
  <c r="BG580"/>
  <c r="BF580"/>
  <c r="T580"/>
  <c r="R580"/>
  <c r="P580"/>
  <c r="BI576"/>
  <c r="BH576"/>
  <c r="BG576"/>
  <c r="BF576"/>
  <c r="T576"/>
  <c r="R576"/>
  <c r="P576"/>
  <c r="BI574"/>
  <c r="BH574"/>
  <c r="BG574"/>
  <c r="BF574"/>
  <c r="T574"/>
  <c r="R574"/>
  <c r="P574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0"/>
  <c r="BH510"/>
  <c r="BG510"/>
  <c r="BF510"/>
  <c r="T510"/>
  <c r="R510"/>
  <c r="P510"/>
  <c r="BI508"/>
  <c r="BH508"/>
  <c r="BG508"/>
  <c r="BF508"/>
  <c r="T508"/>
  <c r="R508"/>
  <c r="P508"/>
  <c r="BI500"/>
  <c r="BH500"/>
  <c r="BG500"/>
  <c r="BF500"/>
  <c r="T500"/>
  <c r="R500"/>
  <c r="P500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0"/>
  <c r="BH410"/>
  <c r="BG410"/>
  <c r="BF410"/>
  <c r="T410"/>
  <c r="R410"/>
  <c r="P410"/>
  <c r="BI408"/>
  <c r="BH408"/>
  <c r="BG408"/>
  <c r="BF408"/>
  <c r="T408"/>
  <c r="R408"/>
  <c r="P408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66"/>
  <c r="BH366"/>
  <c r="BG366"/>
  <c r="BF366"/>
  <c r="T366"/>
  <c r="R366"/>
  <c r="P366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J100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92"/>
  <c r="J17"/>
  <c r="J12"/>
  <c r="J89"/>
  <c r="E7"/>
  <c r="E124"/>
  <c i="1" r="L90"/>
  <c r="AM90"/>
  <c r="AM89"/>
  <c r="L89"/>
  <c r="AM87"/>
  <c r="L87"/>
  <c r="L85"/>
  <c r="L84"/>
  <c i="2" r="BK571"/>
  <c r="J549"/>
  <c r="J525"/>
  <c r="BK515"/>
  <c r="BK510"/>
  <c r="J485"/>
  <c r="BK457"/>
  <c r="BK452"/>
  <c r="J437"/>
  <c r="BK416"/>
  <c r="BK321"/>
  <c r="J314"/>
  <c r="J310"/>
  <c r="BK306"/>
  <c r="BK294"/>
  <c r="J290"/>
  <c r="BK197"/>
  <c r="BK162"/>
  <c r="J157"/>
  <c r="J155"/>
  <c r="J137"/>
  <c r="J576"/>
  <c r="BK561"/>
  <c r="BK558"/>
  <c r="J551"/>
  <c r="J546"/>
  <c r="J544"/>
  <c r="BK464"/>
  <c r="BK458"/>
  <c r="BK456"/>
  <c r="J451"/>
  <c r="J445"/>
  <c r="J441"/>
  <c r="BK435"/>
  <c r="BK433"/>
  <c r="J425"/>
  <c r="J422"/>
  <c r="J420"/>
  <c r="J419"/>
  <c r="BK408"/>
  <c r="J399"/>
  <c r="BK329"/>
  <c r="BK323"/>
  <c r="J312"/>
  <c r="J306"/>
  <c r="BK290"/>
  <c r="J256"/>
  <c r="J213"/>
  <c r="BK151"/>
  <c r="J145"/>
  <c r="J583"/>
  <c r="J568"/>
  <c r="J566"/>
  <c r="J560"/>
  <c r="BK554"/>
  <c r="BK547"/>
  <c r="J535"/>
  <c r="BK529"/>
  <c r="J510"/>
  <c r="BK497"/>
  <c r="J477"/>
  <c r="J473"/>
  <c r="BK451"/>
  <c r="J443"/>
  <c r="J439"/>
  <c r="J429"/>
  <c r="J424"/>
  <c r="BK420"/>
  <c r="BK415"/>
  <c r="J408"/>
  <c r="BK333"/>
  <c r="J329"/>
  <c r="J321"/>
  <c r="J316"/>
  <c r="J302"/>
  <c r="BK256"/>
  <c r="J217"/>
  <c r="J211"/>
  <c r="J193"/>
  <c r="BK173"/>
  <c r="J162"/>
  <c r="BK155"/>
  <c r="BK583"/>
  <c r="J574"/>
  <c r="BK568"/>
  <c r="BK562"/>
  <c r="J553"/>
  <c r="J540"/>
  <c r="BK523"/>
  <c r="J515"/>
  <c r="J495"/>
  <c r="BK483"/>
  <c r="J469"/>
  <c r="J457"/>
  <c r="J447"/>
  <c r="BK419"/>
  <c r="BK405"/>
  <c r="BK331"/>
  <c r="BK310"/>
  <c r="J205"/>
  <c r="BK193"/>
  <c r="BK168"/>
  <c r="BK141"/>
  <c i="3" r="BK327"/>
  <c r="J322"/>
  <c r="J317"/>
  <c r="BK237"/>
  <c r="BK192"/>
  <c r="J152"/>
  <c r="J141"/>
  <c r="BK130"/>
  <c r="BK330"/>
  <c r="J324"/>
  <c r="J319"/>
  <c r="J288"/>
  <c r="J237"/>
  <c r="BK194"/>
  <c r="BK154"/>
  <c r="J139"/>
  <c r="BK128"/>
  <c i="4" r="BK138"/>
  <c r="J133"/>
  <c r="BK128"/>
  <c r="J125"/>
  <c r="J121"/>
  <c r="J138"/>
  <c r="BK136"/>
  <c r="BK135"/>
  <c r="J131"/>
  <c r="J129"/>
  <c r="J128"/>
  <c r="BK125"/>
  <c r="BK121"/>
  <c i="5" r="J173"/>
  <c r="J171"/>
  <c r="J169"/>
  <c r="J168"/>
  <c r="J167"/>
  <c r="J165"/>
  <c r="J164"/>
  <c r="BK163"/>
  <c r="J160"/>
  <c r="BK158"/>
  <c r="J156"/>
  <c r="J154"/>
  <c r="J152"/>
  <c r="BK150"/>
  <c r="BK148"/>
  <c r="BK146"/>
  <c r="J143"/>
  <c r="BK140"/>
  <c r="J137"/>
  <c r="J133"/>
  <c r="J130"/>
  <c r="BK126"/>
  <c r="J123"/>
  <c r="J172"/>
  <c r="BK168"/>
  <c r="BK165"/>
  <c r="J162"/>
  <c r="BK160"/>
  <c r="BK156"/>
  <c r="BK154"/>
  <c r="J149"/>
  <c r="BK145"/>
  <c r="J139"/>
  <c r="J135"/>
  <c r="BK130"/>
  <c r="BK125"/>
  <c i="2" r="J571"/>
  <c r="J487"/>
  <c r="BK468"/>
  <c r="J461"/>
  <c r="BK449"/>
  <c r="J435"/>
  <c r="J414"/>
  <c r="BK316"/>
  <c r="BK250"/>
  <c r="BK178"/>
  <c r="J164"/>
  <c r="BK424"/>
  <c r="J410"/>
  <c r="BK401"/>
  <c r="J333"/>
  <c r="J327"/>
  <c r="BK318"/>
  <c r="J296"/>
  <c r="BK288"/>
  <c r="J250"/>
  <c r="BK209"/>
  <c r="BK189"/>
  <c r="J160"/>
  <c r="BK149"/>
  <c r="J141"/>
  <c r="BK574"/>
  <c r="J562"/>
  <c r="J559"/>
  <c r="BK551"/>
  <c r="BK545"/>
  <c r="J533"/>
  <c r="J529"/>
  <c r="BK508"/>
  <c r="BK485"/>
  <c r="BK475"/>
  <c r="BK461"/>
  <c r="BK447"/>
  <c r="BK441"/>
  <c r="BK431"/>
  <c r="BK425"/>
  <c r="BK421"/>
  <c r="J416"/>
  <c r="BK410"/>
  <c r="J401"/>
  <c r="J323"/>
  <c r="BK319"/>
  <c r="J318"/>
  <c r="J311"/>
  <c r="BK292"/>
  <c r="J252"/>
  <c r="J215"/>
  <c r="J201"/>
  <c r="BK187"/>
  <c r="BK164"/>
  <c r="J158"/>
  <c r="BK145"/>
  <c r="BK576"/>
  <c r="J569"/>
  <c r="J564"/>
  <c r="J555"/>
  <c r="BK544"/>
  <c r="J527"/>
  <c r="BK519"/>
  <c r="J514"/>
  <c r="J497"/>
  <c r="J493"/>
  <c r="BK473"/>
  <c r="BK467"/>
  <c r="BK454"/>
  <c r="J433"/>
  <c r="J415"/>
  <c r="BK366"/>
  <c r="J313"/>
  <c r="J294"/>
  <c r="BK215"/>
  <c r="BK201"/>
  <c r="BK191"/>
  <c r="BK153"/>
  <c r="BK137"/>
  <c i="3" r="BK326"/>
  <c r="BK319"/>
  <c r="BK288"/>
  <c r="BK260"/>
  <c r="J196"/>
  <c r="BK173"/>
  <c r="BK143"/>
  <c r="BK139"/>
  <c r="J128"/>
  <c r="J330"/>
  <c r="J326"/>
  <c r="BK322"/>
  <c r="J318"/>
  <c r="J282"/>
  <c r="BK196"/>
  <c r="J173"/>
  <c r="J143"/>
  <c r="J137"/>
  <c r="BK124"/>
  <c i="4" r="BK137"/>
  <c r="J135"/>
  <c r="BK129"/>
  <c i="5" r="BK162"/>
  <c r="BK159"/>
  <c r="BK157"/>
  <c r="J155"/>
  <c r="J153"/>
  <c r="BK151"/>
  <c r="BK149"/>
  <c r="BK147"/>
  <c r="J144"/>
  <c r="BK136"/>
  <c r="J134"/>
  <c r="J131"/>
  <c r="J128"/>
  <c r="J125"/>
  <c r="BK173"/>
  <c r="BK171"/>
  <c r="BK167"/>
  <c r="J163"/>
  <c r="J161"/>
  <c r="J158"/>
  <c r="BK155"/>
  <c r="J151"/>
  <c r="BK144"/>
  <c r="J140"/>
  <c r="J136"/>
  <c r="BK132"/>
  <c r="BK129"/>
  <c r="BK124"/>
  <c i="2" r="J580"/>
  <c r="BK556"/>
  <c r="BK555"/>
  <c r="J554"/>
  <c r="BK540"/>
  <c r="BK538"/>
  <c r="BK525"/>
  <c r="J523"/>
  <c r="BK521"/>
  <c r="J519"/>
  <c r="J517"/>
  <c r="BK514"/>
  <c r="BK513"/>
  <c r="BK487"/>
  <c r="J483"/>
  <c r="J464"/>
  <c r="J456"/>
  <c r="J454"/>
  <c r="BK443"/>
  <c r="BK426"/>
  <c r="J403"/>
  <c r="BK314"/>
  <c r="BK311"/>
  <c r="BK308"/>
  <c r="BK302"/>
  <c r="J292"/>
  <c r="BK252"/>
  <c r="J209"/>
  <c r="BK195"/>
  <c r="J191"/>
  <c r="J189"/>
  <c r="J187"/>
  <c r="J173"/>
  <c r="J168"/>
  <c r="BK157"/>
  <c r="J153"/>
  <c r="J585"/>
  <c r="BK569"/>
  <c r="BK559"/>
  <c r="BK553"/>
  <c r="J547"/>
  <c r="J467"/>
  <c r="J421"/>
  <c r="J418"/>
  <c r="J405"/>
  <c r="J366"/>
  <c r="BK325"/>
  <c r="BK313"/>
  <c r="J308"/>
  <c r="BK211"/>
  <c r="BK205"/>
  <c r="J178"/>
  <c r="BK158"/>
  <c r="J147"/>
  <c r="BK585"/>
  <c r="J573"/>
  <c r="BK566"/>
  <c r="BK564"/>
  <c r="BK560"/>
  <c r="J558"/>
  <c r="BK549"/>
  <c r="BK546"/>
  <c r="J542"/>
  <c r="BK531"/>
  <c r="J513"/>
  <c r="BK500"/>
  <c r="J480"/>
  <c r="J475"/>
  <c r="J452"/>
  <c r="BK445"/>
  <c r="BK437"/>
  <c r="J426"/>
  <c r="BK422"/>
  <c r="BK418"/>
  <c r="BK414"/>
  <c r="BK403"/>
  <c r="J331"/>
  <c r="BK327"/>
  <c r="J319"/>
  <c r="BK312"/>
  <c r="BK298"/>
  <c r="J254"/>
  <c r="BK213"/>
  <c r="J197"/>
  <c r="BK183"/>
  <c r="BK160"/>
  <c r="J149"/>
  <c r="BK147"/>
  <c r="BK580"/>
  <c r="BK573"/>
  <c r="J556"/>
  <c r="J545"/>
  <c r="BK533"/>
  <c r="J521"/>
  <c r="BK517"/>
  <c r="J500"/>
  <c r="BK480"/>
  <c r="J471"/>
  <c r="J458"/>
  <c r="J449"/>
  <c r="J431"/>
  <c r="BK399"/>
  <c r="J325"/>
  <c r="J298"/>
  <c r="BK296"/>
  <c r="J288"/>
  <c r="BK254"/>
  <c r="J195"/>
  <c r="J183"/>
  <c r="J151"/>
  <c i="3" r="J328"/>
  <c r="BK324"/>
  <c r="BK318"/>
  <c r="BK282"/>
  <c r="J194"/>
  <c r="J154"/>
  <c r="BK137"/>
  <c r="J124"/>
  <c r="BK328"/>
  <c r="J327"/>
  <c r="BK317"/>
  <c r="J260"/>
  <c r="J192"/>
  <c r="BK152"/>
  <c r="BK141"/>
  <c r="J130"/>
  <c i="4" r="BK139"/>
  <c r="J136"/>
  <c r="BK131"/>
  <c r="BK127"/>
  <c r="J123"/>
  <c r="J139"/>
  <c r="J137"/>
  <c r="BK133"/>
  <c r="J127"/>
  <c r="BK123"/>
  <c i="5" r="J145"/>
  <c r="J142"/>
  <c r="BK139"/>
  <c r="BK135"/>
  <c r="J132"/>
  <c r="J129"/>
  <c r="J127"/>
  <c r="J124"/>
  <c r="BK172"/>
  <c r="BK169"/>
  <c r="BK164"/>
  <c r="BK161"/>
  <c r="J159"/>
  <c r="BK153"/>
  <c r="J150"/>
  <c r="J147"/>
  <c r="BK142"/>
  <c r="BK134"/>
  <c r="BK131"/>
  <c r="BK128"/>
  <c r="J126"/>
  <c i="2" r="J561"/>
  <c r="BK217"/>
  <c r="BK542"/>
  <c r="J538"/>
  <c r="BK535"/>
  <c r="J531"/>
  <c r="BK527"/>
  <c r="J508"/>
  <c r="BK495"/>
  <c r="BK493"/>
  <c r="BK477"/>
  <c r="BK471"/>
  <c r="BK469"/>
  <c r="J468"/>
  <c r="BK439"/>
  <c r="BK429"/>
  <c i="1" r="AS94"/>
  <c i="5" r="J157"/>
  <c r="BK152"/>
  <c r="J148"/>
  <c r="J146"/>
  <c r="BK143"/>
  <c r="BK137"/>
  <c r="BK133"/>
  <c r="BK127"/>
  <c r="BK123"/>
  <c i="2" l="1" r="P136"/>
  <c r="BK159"/>
  <c r="J159"/>
  <c r="J99"/>
  <c r="BK167"/>
  <c r="J167"/>
  <c r="J101"/>
  <c r="R196"/>
  <c r="T301"/>
  <c r="P413"/>
  <c r="P423"/>
  <c r="R428"/>
  <c r="BK460"/>
  <c r="J460"/>
  <c r="J109"/>
  <c r="BK479"/>
  <c r="J479"/>
  <c r="J110"/>
  <c r="BK537"/>
  <c r="J537"/>
  <c r="J111"/>
  <c r="BK563"/>
  <c r="J563"/>
  <c r="J112"/>
  <c r="R563"/>
  <c r="P575"/>
  <c r="P582"/>
  <c i="3" r="P123"/>
  <c r="R316"/>
  <c r="P321"/>
  <c r="P320"/>
  <c i="4" r="P120"/>
  <c r="P119"/>
  <c r="P118"/>
  <c i="1" r="AU97"/>
  <c i="5" r="BK122"/>
  <c r="J122"/>
  <c r="J97"/>
  <c r="R122"/>
  <c r="R138"/>
  <c r="T141"/>
  <c r="BK170"/>
  <c r="J170"/>
  <c r="J101"/>
  <c i="2" r="R136"/>
  <c r="R159"/>
  <c r="R167"/>
  <c r="BK196"/>
  <c r="J196"/>
  <c r="J102"/>
  <c r="P301"/>
  <c r="T413"/>
  <c r="T423"/>
  <c r="P428"/>
  <c r="P453"/>
  <c r="P460"/>
  <c r="R479"/>
  <c r="T537"/>
  <c r="P563"/>
  <c r="R575"/>
  <c r="T582"/>
  <c i="3" r="BK123"/>
  <c r="T316"/>
  <c r="BK321"/>
  <c r="J321"/>
  <c r="J101"/>
  <c i="4" r="R120"/>
  <c r="R119"/>
  <c r="R118"/>
  <c i="5" r="T122"/>
  <c r="T138"/>
  <c r="BK141"/>
  <c r="J141"/>
  <c r="J99"/>
  <c r="BK166"/>
  <c r="J166"/>
  <c r="J100"/>
  <c r="R166"/>
  <c r="P170"/>
  <c i="2" r="T136"/>
  <c r="P159"/>
  <c r="P167"/>
  <c r="P196"/>
  <c r="R301"/>
  <c r="BK413"/>
  <c r="J413"/>
  <c r="J104"/>
  <c r="BK423"/>
  <c r="J423"/>
  <c r="J105"/>
  <c r="T428"/>
  <c r="R453"/>
  <c r="T460"/>
  <c r="T479"/>
  <c r="P537"/>
  <c r="T563"/>
  <c r="T575"/>
  <c r="R582"/>
  <c i="3" r="T123"/>
  <c r="T122"/>
  <c r="T121"/>
  <c r="P316"/>
  <c r="T321"/>
  <c r="T320"/>
  <c i="4" r="BK120"/>
  <c r="J120"/>
  <c r="J98"/>
  <c i="5" r="P122"/>
  <c r="P138"/>
  <c r="P141"/>
  <c r="P166"/>
  <c r="R170"/>
  <c i="2" r="BK136"/>
  <c r="J136"/>
  <c r="J98"/>
  <c r="T159"/>
  <c r="T167"/>
  <c r="T196"/>
  <c r="BK301"/>
  <c r="J301"/>
  <c r="J103"/>
  <c r="R413"/>
  <c r="R423"/>
  <c r="BK428"/>
  <c r="J428"/>
  <c r="J107"/>
  <c r="BK453"/>
  <c r="J453"/>
  <c r="J108"/>
  <c r="T453"/>
  <c r="R460"/>
  <c r="P479"/>
  <c r="R537"/>
  <c r="BK575"/>
  <c r="J575"/>
  <c r="J113"/>
  <c r="BK582"/>
  <c r="J582"/>
  <c r="J114"/>
  <c i="3" r="R123"/>
  <c r="R122"/>
  <c r="R121"/>
  <c r="BK316"/>
  <c r="J316"/>
  <c r="J99"/>
  <c r="R321"/>
  <c r="R320"/>
  <c i="4" r="T120"/>
  <c r="T119"/>
  <c r="T118"/>
  <c i="5" r="BK138"/>
  <c r="J138"/>
  <c r="J98"/>
  <c r="R141"/>
  <c r="T166"/>
  <c r="T170"/>
  <c r="F91"/>
  <c r="J91"/>
  <c r="F92"/>
  <c r="E111"/>
  <c r="J115"/>
  <c r="BE123"/>
  <c r="BE124"/>
  <c r="BE125"/>
  <c r="BE126"/>
  <c r="BE127"/>
  <c r="BE128"/>
  <c r="BE129"/>
  <c r="BE130"/>
  <c r="BE131"/>
  <c r="BE132"/>
  <c r="BE133"/>
  <c r="BE134"/>
  <c r="BE135"/>
  <c r="BE136"/>
  <c r="BE139"/>
  <c r="BE140"/>
  <c r="BE142"/>
  <c r="BE143"/>
  <c r="BE144"/>
  <c r="BE146"/>
  <c r="BE147"/>
  <c r="BE148"/>
  <c r="BE149"/>
  <c r="BE150"/>
  <c r="BE151"/>
  <c r="BE152"/>
  <c r="BE153"/>
  <c r="BE154"/>
  <c r="BE155"/>
  <c r="BE156"/>
  <c r="BE157"/>
  <c r="BE158"/>
  <c r="BE161"/>
  <c r="BE162"/>
  <c r="BE163"/>
  <c r="BE164"/>
  <c r="BE165"/>
  <c r="BE167"/>
  <c r="BE171"/>
  <c r="BE172"/>
  <c r="BE173"/>
  <c i="4" r="BK119"/>
  <c r="J119"/>
  <c r="J97"/>
  <c i="5" r="J92"/>
  <c r="BE137"/>
  <c r="BE145"/>
  <c r="BE159"/>
  <c r="BE160"/>
  <c r="BE168"/>
  <c r="BE169"/>
  <c i="3" r="J123"/>
  <c r="J98"/>
  <c i="4" r="BF127"/>
  <c r="BF128"/>
  <c r="BF129"/>
  <c r="BF136"/>
  <c r="E85"/>
  <c r="J89"/>
  <c r="F92"/>
  <c r="BF121"/>
  <c r="BF123"/>
  <c r="BF125"/>
  <c r="BF131"/>
  <c r="BF133"/>
  <c r="BF135"/>
  <c r="BF137"/>
  <c r="BF138"/>
  <c r="BF139"/>
  <c i="3" r="E85"/>
  <c r="F92"/>
  <c r="BE124"/>
  <c r="BE143"/>
  <c r="BE152"/>
  <c r="BE194"/>
  <c r="BE318"/>
  <c r="BE319"/>
  <c i="2" r="BK135"/>
  <c r="J135"/>
  <c r="J97"/>
  <c i="3" r="BE328"/>
  <c r="BE330"/>
  <c r="J89"/>
  <c r="BE128"/>
  <c r="BE130"/>
  <c r="BE137"/>
  <c r="BE139"/>
  <c r="BE141"/>
  <c r="BE154"/>
  <c r="BE173"/>
  <c r="BE192"/>
  <c r="BE196"/>
  <c r="BE237"/>
  <c r="BE260"/>
  <c r="BE282"/>
  <c r="BE288"/>
  <c r="BE317"/>
  <c r="BE322"/>
  <c r="BE324"/>
  <c r="BE326"/>
  <c r="BE327"/>
  <c i="2" r="E85"/>
  <c r="J128"/>
  <c r="F131"/>
  <c r="BE147"/>
  <c r="BE158"/>
  <c r="BE162"/>
  <c r="BE164"/>
  <c r="BE173"/>
  <c r="BE189"/>
  <c r="BE205"/>
  <c r="BE209"/>
  <c r="BE217"/>
  <c r="BE250"/>
  <c r="BE256"/>
  <c r="BE302"/>
  <c r="BE311"/>
  <c r="BE314"/>
  <c r="BE327"/>
  <c r="BE333"/>
  <c r="BE401"/>
  <c r="BE410"/>
  <c r="BE416"/>
  <c r="BE422"/>
  <c r="BE425"/>
  <c r="BE449"/>
  <c r="BE451"/>
  <c r="BE461"/>
  <c r="BE464"/>
  <c r="BE468"/>
  <c r="BE508"/>
  <c r="BE510"/>
  <c r="BE527"/>
  <c r="BE540"/>
  <c r="BE547"/>
  <c r="BE549"/>
  <c r="BE554"/>
  <c r="BE558"/>
  <c r="BE560"/>
  <c r="BE566"/>
  <c r="BE574"/>
  <c r="BE137"/>
  <c r="BE151"/>
  <c r="BE153"/>
  <c r="BE168"/>
  <c r="BE187"/>
  <c r="BE288"/>
  <c r="BE294"/>
  <c r="BE306"/>
  <c r="BE308"/>
  <c r="BE318"/>
  <c r="BE366"/>
  <c r="BE419"/>
  <c r="BE431"/>
  <c r="BE433"/>
  <c r="BE445"/>
  <c r="BE447"/>
  <c r="BE454"/>
  <c r="BE456"/>
  <c r="BE457"/>
  <c r="BE458"/>
  <c r="BE467"/>
  <c r="BE469"/>
  <c r="BE483"/>
  <c r="BE493"/>
  <c r="BE514"/>
  <c r="BE515"/>
  <c r="BE535"/>
  <c r="BE538"/>
  <c r="BE545"/>
  <c r="BE553"/>
  <c r="BE561"/>
  <c r="BE564"/>
  <c r="BE573"/>
  <c r="BE576"/>
  <c r="BE585"/>
  <c r="BE157"/>
  <c r="BE160"/>
  <c r="BE183"/>
  <c r="BE193"/>
  <c r="BE195"/>
  <c r="BE197"/>
  <c r="BE215"/>
  <c r="BE252"/>
  <c r="BE290"/>
  <c r="BE292"/>
  <c r="BE298"/>
  <c r="BE310"/>
  <c r="BE316"/>
  <c r="BE319"/>
  <c r="BE414"/>
  <c r="BE415"/>
  <c r="BE426"/>
  <c r="BE435"/>
  <c r="BE443"/>
  <c r="BE452"/>
  <c r="BE473"/>
  <c r="BE477"/>
  <c r="BE497"/>
  <c r="BE513"/>
  <c r="BE517"/>
  <c r="BE519"/>
  <c r="BE521"/>
  <c r="BE523"/>
  <c r="BE525"/>
  <c r="BE531"/>
  <c r="BE555"/>
  <c r="BE556"/>
  <c r="BE559"/>
  <c r="BE568"/>
  <c r="BE580"/>
  <c r="BE141"/>
  <c r="BE145"/>
  <c r="BE149"/>
  <c r="BE155"/>
  <c r="BE178"/>
  <c r="BE191"/>
  <c r="BE201"/>
  <c r="BE211"/>
  <c r="BE213"/>
  <c r="BE254"/>
  <c r="BE296"/>
  <c r="BE312"/>
  <c r="BE313"/>
  <c r="BE321"/>
  <c r="BE323"/>
  <c r="BE325"/>
  <c r="BE329"/>
  <c r="BE331"/>
  <c r="BE399"/>
  <c r="BE403"/>
  <c r="BE405"/>
  <c r="BE408"/>
  <c r="BE418"/>
  <c r="BE420"/>
  <c r="BE421"/>
  <c r="BE424"/>
  <c r="BE429"/>
  <c r="BE437"/>
  <c r="BE439"/>
  <c r="BE441"/>
  <c r="BE471"/>
  <c r="BE475"/>
  <c r="BE480"/>
  <c r="BE485"/>
  <c r="BE487"/>
  <c r="BE495"/>
  <c r="BE500"/>
  <c r="BE529"/>
  <c r="BE533"/>
  <c r="BE542"/>
  <c r="BE544"/>
  <c r="BE546"/>
  <c r="BE551"/>
  <c r="BE562"/>
  <c r="BE569"/>
  <c r="BE571"/>
  <c r="BE583"/>
  <c r="F37"/>
  <c i="1" r="BD95"/>
  <c i="3" r="F37"/>
  <c i="1" r="BD96"/>
  <c i="3" r="F36"/>
  <c i="1" r="BC96"/>
  <c i="5" r="F37"/>
  <c i="1" r="BD98"/>
  <c i="2" r="F36"/>
  <c i="1" r="BC95"/>
  <c i="3" r="F35"/>
  <c i="1" r="BB96"/>
  <c i="4" r="F37"/>
  <c i="1" r="BD97"/>
  <c i="5" r="F34"/>
  <c i="1" r="BA98"/>
  <c i="5" r="J34"/>
  <c i="1" r="AW98"/>
  <c i="2" r="F35"/>
  <c i="1" r="BB95"/>
  <c i="3" r="F34"/>
  <c i="1" r="BA96"/>
  <c i="4" r="F33"/>
  <c i="1" r="AZ97"/>
  <c i="4" r="F36"/>
  <c i="1" r="BC97"/>
  <c i="5" r="F36"/>
  <c i="1" r="BC98"/>
  <c i="2" r="F34"/>
  <c i="1" r="BA95"/>
  <c i="2" r="J34"/>
  <c i="1" r="AW95"/>
  <c i="3" r="J34"/>
  <c i="1" r="AW96"/>
  <c i="4" r="J33"/>
  <c i="1" r="AV97"/>
  <c i="4" r="F35"/>
  <c i="1" r="BB97"/>
  <c i="5" r="F35"/>
  <c i="1" r="BB98"/>
  <c i="2" l="1" r="T135"/>
  <c i="3" r="P122"/>
  <c r="P121"/>
  <c i="1" r="AU96"/>
  <c i="2" r="R427"/>
  <c i="3" r="BK122"/>
  <c r="J122"/>
  <c r="J97"/>
  <c i="2" r="P427"/>
  <c i="5" r="P121"/>
  <c i="1" r="AU98"/>
  <c i="2" r="T427"/>
  <c r="P135"/>
  <c r="P134"/>
  <c i="1" r="AU95"/>
  <c i="5" r="T121"/>
  <c i="2" r="R135"/>
  <c r="R134"/>
  <c i="5" r="R121"/>
  <c i="2" r="BK427"/>
  <c r="J427"/>
  <c r="J106"/>
  <c i="5" r="BK121"/>
  <c r="J121"/>
  <c r="J96"/>
  <c i="3" r="BK320"/>
  <c r="J320"/>
  <c r="J100"/>
  <c i="4" r="BK118"/>
  <c r="J118"/>
  <c r="J96"/>
  <c i="2" r="BK134"/>
  <c r="J134"/>
  <c r="J33"/>
  <c i="1" r="AV95"/>
  <c r="AT95"/>
  <c i="2" r="J30"/>
  <c i="1" r="AG95"/>
  <c i="3" r="F33"/>
  <c i="1" r="AZ96"/>
  <c i="4" r="F34"/>
  <c i="1" r="BA97"/>
  <c r="BA94"/>
  <c r="AW94"/>
  <c r="AK30"/>
  <c i="5" r="F33"/>
  <c i="1" r="AZ98"/>
  <c r="BB94"/>
  <c r="AX94"/>
  <c i="2" r="F33"/>
  <c i="1" r="AZ95"/>
  <c i="3" r="J33"/>
  <c i="1" r="AV96"/>
  <c r="AT96"/>
  <c i="4" r="J34"/>
  <c i="1" r="AW97"/>
  <c r="AT97"/>
  <c i="5" r="J33"/>
  <c i="1" r="AV98"/>
  <c r="AT98"/>
  <c r="BD94"/>
  <c r="W33"/>
  <c r="BC94"/>
  <c r="AY94"/>
  <c i="2" l="1" r="T134"/>
  <c i="3" r="BK121"/>
  <c r="J121"/>
  <c r="J96"/>
  <c i="1" r="AN95"/>
  <c i="2" r="J96"/>
  <c r="J39"/>
  <c i="1" r="AU94"/>
  <c r="AZ94"/>
  <c r="AV94"/>
  <c r="AK29"/>
  <c i="5" r="J30"/>
  <c i="1" r="AG98"/>
  <c i="4" r="J30"/>
  <c i="1" r="AG97"/>
  <c r="AN97"/>
  <c r="W30"/>
  <c r="W31"/>
  <c r="W32"/>
  <c i="5" l="1" r="J39"/>
  <c i="4" r="J39"/>
  <c i="1" r="AN98"/>
  <c r="W29"/>
  <c i="3" r="J30"/>
  <c i="1" r="AG96"/>
  <c r="AN96"/>
  <c r="AT94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<sst xmlns="http://schemas.openxmlformats.org/spreadsheetml/2006/main">
  <si>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</si>
  <si>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</si>
  <si>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</si>
  <si>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</si>
  <si>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</si>
  <si>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{4484e09d-6b57-40ea-a71a-72ecbafba44f}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</si>
  <si>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</si>
  <si>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</si>
  <si>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</si>
  <si>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</si>
  <si>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</si>
  <si>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</si>
  <si>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</si>
  <si>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</si>
  <si>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20221903001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</si>
  <si>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</si>
  <si>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</si>
  <si>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Stavební úpravy bytových domů -  a ul. Masarykova č. p. 287  v Bohumíně</t>
  </si>
  <si>
    <t>KSO:</t>
  </si>
  <si>
    <t>CC-CZ:</t>
  </si>
  <si>
    <t>Místo:</t>
  </si>
  <si>
    <t>Bohumín</t>
  </si>
  <si>
    <t>Datum:</t>
  </si>
  <si>
    <t>17. 3. 2022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</si>
  <si>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</si>
  <si>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</si>
  <si>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</si>
  <si>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</si>
  <si>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</si>
  <si>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</si>
  <si>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</si>
  <si>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</si>
  <si>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</si>
  <si>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</si>
  <si>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</si>
  <si>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</si>
  <si>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</si>
  <si>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</si>
  <si>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</si>
  <si>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</si>
  <si>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</si>
  <si>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</si>
  <si>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</si>
  <si>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</si>
  <si>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</si>
  <si>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</si>
  <si>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</si>
  <si>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</si>
  <si>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</si>
  <si>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</si>
  <si>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</si>
  <si>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</si>
  <si>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</si>
  <si>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</si>
  <si>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</si>
  <si>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</si>
  <si>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</si>
  <si>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</si>
  <si>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</si>
  <si>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</si>
  <si>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</si>
  <si>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</si>
  <si>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</si>
  <si>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</si>
  <si>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</si>
  <si>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</si>
  <si>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</si>
  <si>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</si>
  <si>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</si>
  <si>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</si>
  <si>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</si>
  <si>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</si>
  <si>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</si>
  <si>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</si>
  <si>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</si>
  <si>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</si>
  <si>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</si>
  <si>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</si>
  <si>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</si>
  <si>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</si>
  <si>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</si>
  <si>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001.1</t>
  </si>
  <si>
    <t xml:space="preserve">stavební úpravy Masarykova 287 - opravy </t>
  </si>
  <si>
    <t>STA</t>
  </si>
  <si>
    <t>1</t>
  </si>
  <si>
    <t>{b8022844-58f2-44a6-a0e8-0f06c3a94715}</t>
  </si>
  <si>
    <t>2</t>
  </si>
  <si>
    <t>001.2</t>
  </si>
  <si>
    <t>stavební úpravy Masarykova 287 - investice</t>
  </si>
  <si>
    <t>{08d1262b-6dcb-405b-abfc-2ef72b9ddded}</t>
  </si>
  <si>
    <t>002</t>
  </si>
  <si>
    <t>Ostatní a vedlejší náklady - opravy</t>
  </si>
  <si>
    <t>{f61ef679-fe44-4ef0-b63e-cd30769a0170}</t>
  </si>
  <si>
    <t>801 34</t>
  </si>
  <si>
    <t>003</t>
  </si>
  <si>
    <t xml:space="preserve">Hromosvod - opravy </t>
  </si>
  <si>
    <t>{f2b0fee3-6beb-4db5-a524-e34f049d04a4}</t>
  </si>
  <si>
    <t>KRYCÍ LIST SOUPISU PRACÍ</t>
  </si>
  <si>
    <t>Objekt:</t>
  </si>
  <si>
    <t xml:space="preserve">001.1 - stavební úpravy Masarykova 287 - opravy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</si>
  <si>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</si>
  <si>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</si>
  <si>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</si>
  <si>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</si>
  <si>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</si>
  <si>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</si>
  <si>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</si>
  <si>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</si>
  <si>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</si>
  <si>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</si>
  <si>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povrchu, podlahy, osazení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</si>
  <si>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</si>
  <si>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</si>
  <si>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</si>
  <si>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</si>
  <si>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</si>
  <si>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</si>
  <si>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</si>
  <si>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</si>
  <si>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</si>
  <si>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</si>
  <si>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</si>
  <si>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</si>
  <si>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</si>
  <si>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</si>
  <si>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</si>
  <si>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</si>
  <si>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</si>
  <si>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</si>
  <si>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</si>
  <si>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</si>
  <si>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</si>
  <si>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</si>
  <si>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</si>
  <si>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</si>
  <si>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</si>
  <si>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</si>
  <si>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</si>
  <si>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</si>
  <si>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</si>
  <si>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</si>
  <si>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</si>
  <si>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</si>
  <si>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</si>
  <si>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2022 01</t>
  </si>
  <si>
    <t>4</t>
  </si>
  <si>
    <t>1597716840</t>
  </si>
  <si>
    <t>VV</t>
  </si>
  <si>
    <t>"viz. výkresy bouracích prací - pro zateplení soklu"45*1</t>
  </si>
  <si>
    <t>"pro zvednutí chodníku k hlavnímu vstupu"50</t>
  </si>
  <si>
    <t>Součet</t>
  </si>
  <si>
    <t>113107112</t>
  </si>
  <si>
    <t>Odstranění podkladu z kameniva těženého tl přes 100 do 200 mm ručně</t>
  </si>
  <si>
    <t>-427618880</t>
  </si>
  <si>
    <t>"viz. výkresy bouracích prací - pro zateplení soklu"45*1*2</t>
  </si>
  <si>
    <t>"pro zvednutí chodníku k hlavnímu vstupu"50*2</t>
  </si>
  <si>
    <t>3</t>
  </si>
  <si>
    <t>122211101</t>
  </si>
  <si>
    <t>Odkopávky a prokopávky v hornině třídy těžitelnosti I, skupiny 3 ručně</t>
  </si>
  <si>
    <t>m3</t>
  </si>
  <si>
    <t>1655899239</t>
  </si>
  <si>
    <t>"viz. výkresy bouracích prací - pro nový okapový chodník" 19*0,7*0,6</t>
  </si>
  <si>
    <t>162211201</t>
  </si>
  <si>
    <t>Vodorovné přemístění do 10 m nošením výkopku z horniny třídy těžitelnosti I skupiny 1 až 3</t>
  </si>
  <si>
    <t>868071881</t>
  </si>
  <si>
    <t>"odmnošení do kontejneru"7,98</t>
  </si>
  <si>
    <t>5</t>
  </si>
  <si>
    <t>162211209</t>
  </si>
  <si>
    <t>Příplatek k vodorovnému přemístění nošením za každých dalších 10 m nošení výkopku z horniny třídy těžitelnosti I skupiny 1 až 3</t>
  </si>
  <si>
    <t>-1421026498</t>
  </si>
  <si>
    <t>"odnošení do kontejneru do 80m "7,98*7</t>
  </si>
  <si>
    <t>6</t>
  </si>
  <si>
    <t>162751117</t>
  </si>
  <si>
    <t>Vodorovné přemístění přes 9 000 do 10000 m výkopku/sypaniny z horniny třídy těžitelnosti I skupiny 1 až 3</t>
  </si>
  <si>
    <t>-1677630</t>
  </si>
  <si>
    <t>"odvoz na skládku"7,98</t>
  </si>
  <si>
    <t>7</t>
  </si>
  <si>
    <t>162751119</t>
  </si>
  <si>
    <t>Příplatek k vodorovnému přemístění výkopku/sypaniny z horniny třídy těžitelnosti I skupiny 1 až 3 ZKD 1000 m přes 10000 m</t>
  </si>
  <si>
    <t>-1332713068</t>
  </si>
  <si>
    <t>"do 20km"7,98*10</t>
  </si>
  <si>
    <t>8</t>
  </si>
  <si>
    <t>171201221</t>
  </si>
  <si>
    <t>Poplatek za uložení na skládce (skládkovné) zeminy a kamení kód odpadu 17 05 04</t>
  </si>
  <si>
    <t>t</t>
  </si>
  <si>
    <t>-1925463746</t>
  </si>
  <si>
    <t>7,98*1,8</t>
  </si>
  <si>
    <t>9</t>
  </si>
  <si>
    <t>171251201</t>
  </si>
  <si>
    <t>Uložení sypaniny na skládky nebo meziskládky</t>
  </si>
  <si>
    <t>-1747587880</t>
  </si>
  <si>
    <t>10</t>
  </si>
  <si>
    <t>R-1010090</t>
  </si>
  <si>
    <t>Terénní úpravy vč. osetí trávou</t>
  </si>
  <si>
    <t>-442417319</t>
  </si>
  <si>
    <t>Svislé a kompletní konstrukce</t>
  </si>
  <si>
    <t>152</t>
  </si>
  <si>
    <t>310239211</t>
  </si>
  <si>
    <t>Zazdívka otvorů pl přes 1 do 4 m2 ve zdivu nadzákladovém cihlami pálenými na MVC</t>
  </si>
  <si>
    <t>-1162929267</t>
  </si>
  <si>
    <t>"zazdívka shozu"1,5*1*0,6</t>
  </si>
  <si>
    <t>153</t>
  </si>
  <si>
    <t>339921132</t>
  </si>
  <si>
    <t>Osazování betonových palisád do betonového základu v řadě výšky prvku přes 0,5 do 1 m</t>
  </si>
  <si>
    <t>m</t>
  </si>
  <si>
    <t>1334994862</t>
  </si>
  <si>
    <t>"viz. v.č. D.1.1.c(05"6</t>
  </si>
  <si>
    <t>154</t>
  </si>
  <si>
    <t>M</t>
  </si>
  <si>
    <t>R-228424</t>
  </si>
  <si>
    <t xml:space="preserve">palisáda betonová tyčová hranatá 120/180/800 mm </t>
  </si>
  <si>
    <t>kus</t>
  </si>
  <si>
    <t>-1848132083</t>
  </si>
  <si>
    <t>6,12423447069116*5,715 'Přepočtené koeficientem množství</t>
  </si>
  <si>
    <t>Vodorovné konstrukce</t>
  </si>
  <si>
    <t>Komunikace pozemní</t>
  </si>
  <si>
    <t>13</t>
  </si>
  <si>
    <t>564801011</t>
  </si>
  <si>
    <t>Podklad ze štěrkodrtě ŠD plochy do 100 m2 tl 30 mm</t>
  </si>
  <si>
    <t>499583162</t>
  </si>
  <si>
    <t>"viz. pudorys 1. NP - okapový chodník"20*0,5"</t>
  </si>
  <si>
    <t>"zpetnéí provedení zámkové dlažby"95</t>
  </si>
  <si>
    <t>"schodiště"1</t>
  </si>
  <si>
    <t>14</t>
  </si>
  <si>
    <t>564851011</t>
  </si>
  <si>
    <t>Podklad ze štěrkodrtě ŠD plochy do 100 m2 tl 150 mm</t>
  </si>
  <si>
    <t>-974362383</t>
  </si>
  <si>
    <t>"viz. pudorys 1. NP - okapový chodník"20*0,5</t>
  </si>
  <si>
    <t>"zpětné provedení zámkové dlažby "95</t>
  </si>
  <si>
    <t>564861011</t>
  </si>
  <si>
    <t>Podklad ze štěrkodrtě ŠD plochy do 100 m2 tl 200 mm</t>
  </si>
  <si>
    <t>-1784475467</t>
  </si>
  <si>
    <t>"zpětné provedení zámkové dlažby"95</t>
  </si>
  <si>
    <t>16</t>
  </si>
  <si>
    <t>596211110</t>
  </si>
  <si>
    <t>Kladení zámkové dlažby komunikací pro pěší ručně tl 60 mm skupiny A pl do 50 m2</t>
  </si>
  <si>
    <t>1007925417</t>
  </si>
  <si>
    <t>"zpetné položení zámkové dlažby"95</t>
  </si>
  <si>
    <t>17</t>
  </si>
  <si>
    <t>R-95600</t>
  </si>
  <si>
    <t>Zámková dlažba tl. 60 mm přírodní I</t>
  </si>
  <si>
    <t>695439056</t>
  </si>
  <si>
    <t>"doplnění za poškozenou dlažbu-předpoklad10%"10</t>
  </si>
  <si>
    <t>155</t>
  </si>
  <si>
    <t>R-95601</t>
  </si>
  <si>
    <t xml:space="preserve">Zámková dlažba tl. 60 mm přírodní 200/100 mm </t>
  </si>
  <si>
    <t>-2062261474</t>
  </si>
  <si>
    <t>"schodište "1</t>
  </si>
  <si>
    <t>18</t>
  </si>
  <si>
    <t>596811220</t>
  </si>
  <si>
    <t>Kladení betonové dlažby komunikací pro pěší do lože z kameniva velikosti přes 0,09 do 0,25 m2 pl do 50 m2</t>
  </si>
  <si>
    <t>1628730904</t>
  </si>
  <si>
    <t>"viz. půdorys 1. NP - okapový chodník"20*0,5</t>
  </si>
  <si>
    <t>19</t>
  </si>
  <si>
    <t>59245601</t>
  </si>
  <si>
    <t>dlažba desková betonová 500x500x50mm přírodní</t>
  </si>
  <si>
    <t>-2055864736</t>
  </si>
  <si>
    <t>10*1,05 'Přepočtené koeficientem množství</t>
  </si>
  <si>
    <t>20</t>
  </si>
  <si>
    <t>R-5640090</t>
  </si>
  <si>
    <t xml:space="preserve">Očištění stávající zámkové dlažby vč. odvozu na meziskládku a dovozu z meziskládky </t>
  </si>
  <si>
    <t>659430402</t>
  </si>
  <si>
    <t>Úpravy povrchu, podlahy, osazení</t>
  </si>
  <si>
    <t>146</t>
  </si>
  <si>
    <t>612131101</t>
  </si>
  <si>
    <t>Cementový postřik vnitřních stěn nanášený celoplošně ručně</t>
  </si>
  <si>
    <t>-139954920</t>
  </si>
  <si>
    <t>"po výmene dverí"(1,5+2,2*2)*0,4</t>
  </si>
  <si>
    <t>"zazdený shoz"1,5*1</t>
  </si>
  <si>
    <t>147</t>
  </si>
  <si>
    <t>612142001</t>
  </si>
  <si>
    <t>Potažení vnitřních stěn sklovláknitým pletivem vtlačeným do tenkovrstvé hmoty</t>
  </si>
  <si>
    <t>-406585126</t>
  </si>
  <si>
    <t>"zazděný shoz"1*1,5</t>
  </si>
  <si>
    <t>148</t>
  </si>
  <si>
    <t>612321141</t>
  </si>
  <si>
    <t>Vápenocementová omítka štuková dvouvrstvá vnitřních stěn nanášená ručně</t>
  </si>
  <si>
    <t>-1418592607</t>
  </si>
  <si>
    <t>"zazděný shoz"1,5*1</t>
  </si>
  <si>
    <t>22</t>
  </si>
  <si>
    <t>612421431</t>
  </si>
  <si>
    <t xml:space="preserve">Oprava vnitřních omítek - 300 mm na každou stranu od hrany ostění, vč. dodávky materiálu , vč. výmalby </t>
  </si>
  <si>
    <t>vlastní</t>
  </si>
  <si>
    <t>1528593210</t>
  </si>
  <si>
    <t>"po výměněn dveří"1,5+2,2*2</t>
  </si>
  <si>
    <t>23</t>
  </si>
  <si>
    <t>621135001</t>
  </si>
  <si>
    <t>Vyrovnání podkladu vnějších podhledů maltou vápenocementovou tl do 10 mm</t>
  </si>
  <si>
    <t>1357409373</t>
  </si>
  <si>
    <t>"oprava rímsy z 50%"76*0,7*0,5</t>
  </si>
  <si>
    <t>24</t>
  </si>
  <si>
    <t>621135091</t>
  </si>
  <si>
    <t>Příplatek k vyrovnání vnějších podhledů maltou vápenocementovou za každých dalších 5 mm tl</t>
  </si>
  <si>
    <t>-1955258184</t>
  </si>
  <si>
    <t>"oprava rímsy - vyrovnání do 50 mm"76*0,7*0,5*8</t>
  </si>
  <si>
    <t>25</t>
  </si>
  <si>
    <t>621335202</t>
  </si>
  <si>
    <t>Oprava cementové škrábané omítky vnějších podhledů v rozsahu přes 10 do 30 %</t>
  </si>
  <si>
    <t>378880943</t>
  </si>
  <si>
    <t>"oprava rímsy z 30%"76*0,7</t>
  </si>
  <si>
    <t>26</t>
  </si>
  <si>
    <t>622135001</t>
  </si>
  <si>
    <t>Vyrovnání podkladu vnějších stěn maltou vápenocementovou tl do 10 mm</t>
  </si>
  <si>
    <t>-292016223</t>
  </si>
  <si>
    <t>"vyrovnání fasády z50%"</t>
  </si>
  <si>
    <t>"fasáda celní"43,9*12,8*0,5</t>
  </si>
  <si>
    <t>"štíty"24*2*0,5</t>
  </si>
  <si>
    <t>"odpocet otvry"-(2,1*1,5*4*4+1,5*1,5*2+1,65*2,45+0,6*1,5*2*4+1,35*1,5*4+2,1*1,5+2,1*2,25*3+2,4*2,25*3+1,5*2,25*3)*0,5</t>
  </si>
  <si>
    <t>"ostení, nadpraží, parapety"(2,1*2+1,5*2)*0,3*4*4*0,5</t>
  </si>
  <si>
    <t>(1,5*4*2)*0,3*0,5</t>
  </si>
  <si>
    <t>(1,65+2,45*2)*0,3*0,5</t>
  </si>
  <si>
    <t>(0,6*2+1,5*2)*2*4*0,3*0,5</t>
  </si>
  <si>
    <t>(1,35*2+1,5*2)*0,3*4*0,5</t>
  </si>
  <si>
    <t>(2,1*2+1,5*2)*0,3*0,5</t>
  </si>
  <si>
    <t>(2,1+2,25*2)*0,3*3*0,5</t>
  </si>
  <si>
    <t>(2,4+2,25*2)*3*0,3*0,5</t>
  </si>
  <si>
    <t>(1,5+2,25*2)*0,3*3*0,5</t>
  </si>
  <si>
    <t>Mezisoučet</t>
  </si>
  <si>
    <t>"fasáda zadní"20*12,8*0,5</t>
  </si>
  <si>
    <t>"odpocty otvoru "-(2,1*1,5*4+1,35*1,5*4+0,6*1,5*2*4+1,5*1,5*2*4+1,6*2,1+1,5*1,5*3)*0,5</t>
  </si>
  <si>
    <t>"ostení, nadpraží, parapety"(2,1*2+1,5*2)*4*0,3*0,5</t>
  </si>
  <si>
    <t>(1,35*2+1,5*2)*4*0,3*0,5</t>
  </si>
  <si>
    <t>(1,5*4*2*4)*0,3*0,5</t>
  </si>
  <si>
    <t>(1,6+2,1*2)*0,3*0,5</t>
  </si>
  <si>
    <t>1,5*4*3*0,3*0,5</t>
  </si>
  <si>
    <t>"sokl nad terénem " (20+43,9)*1,35*0,5</t>
  </si>
  <si>
    <t>"odpocty otvoru"-(0,9*0,6*5)*0,5</t>
  </si>
  <si>
    <t>"ostení, nadpraží, parapety"(0,9*2+0,6*2)*5*0,3*0,5</t>
  </si>
  <si>
    <t>"sokl pod terénem"(20+43,9)*0,6*0,5</t>
  </si>
  <si>
    <t>"balkony"1,5*6+2,9*0,25*6+1,4*3+3,2*0,25*3*0,5</t>
  </si>
  <si>
    <t>27</t>
  </si>
  <si>
    <t>622135091</t>
  </si>
  <si>
    <t>Příplatek k vyrovnání vnějších stěn maltou vápenocementovou za každých dalších 5 mm tl</t>
  </si>
  <si>
    <t>-1002893536</t>
  </si>
  <si>
    <t>"do 50 mm"489,89*8</t>
  </si>
  <si>
    <t>149</t>
  </si>
  <si>
    <t>622143003</t>
  </si>
  <si>
    <t>Montáž omítkových plastových nebo pozinkovaných rohových profilů s tkaninou</t>
  </si>
  <si>
    <t>395639230</t>
  </si>
  <si>
    <t>"po výmene dverí"(1,5+2,2*2)</t>
  </si>
  <si>
    <t>150</t>
  </si>
  <si>
    <t>55343021</t>
  </si>
  <si>
    <t>profil rohový Pz s kulatou hlavou pro vnitřní omítky tl 12mm</t>
  </si>
  <si>
    <t>-784177916</t>
  </si>
  <si>
    <t>5,9*1,05 'Přepočtené koeficientem množství</t>
  </si>
  <si>
    <t>28</t>
  </si>
  <si>
    <t>622335202</t>
  </si>
  <si>
    <t>Oprava cementové škrábané omítky vnějších stěn v rozsahu přes 10 do 30 %</t>
  </si>
  <si>
    <t>-561896958</t>
  </si>
  <si>
    <t>"fasáda celní"43,9*12,8</t>
  </si>
  <si>
    <t>"štíty"24*2</t>
  </si>
  <si>
    <t>"odpocet otvry"-(2,1*1,5*4*4+1,5*1,5*2+1,65*2,45+0,6*1,5*2*4+1,35*1,5*4+2,1*1,5+2,1*2,25*3+2,4*2,25*3+1,5*2,25*3)</t>
  </si>
  <si>
    <t>"ostení, nadpraží, parapety"(2,1*2+1,5*2)*0,3*4*4</t>
  </si>
  <si>
    <t>(1,5*4*2)*0,3</t>
  </si>
  <si>
    <t>(1,65+2,45*2)*0,3</t>
  </si>
  <si>
    <t>(0,6*2+1,5*2)*2*4*0,3</t>
  </si>
  <si>
    <t>(1,35*2+1,5*2)*0,3*4</t>
  </si>
  <si>
    <t>(2,1*2+1,5*2)*0,3</t>
  </si>
  <si>
    <t>(2,1+2,25*2)*0,3*3</t>
  </si>
  <si>
    <t>(2,4+2,25*2)*3*0,3</t>
  </si>
  <si>
    <t>(1,5+2,25*2)*0,3*3</t>
  </si>
  <si>
    <t>"fasáda zadní"20*12,8</t>
  </si>
  <si>
    <t>"odpocty otvoru "-(2,1*1,5*4+1,35*1,5*4+0,6*1,5*2*4+1,5*1,5*2*4+1,6*2,1+1,5*1,5*3)</t>
  </si>
  <si>
    <t>"ostení, nadpraží, parapety"(2,1*2+1,5*2)*4*0,3</t>
  </si>
  <si>
    <t>(1,35*2+1,5*2)*4*0,3</t>
  </si>
  <si>
    <t>(1,5*4*2*4)*0,3</t>
  </si>
  <si>
    <t>(1,6+2,1*2)*0,3</t>
  </si>
  <si>
    <t>1,5*4*3*0,3</t>
  </si>
  <si>
    <t>"sokl nad terénem " (20+43,9)*1,35</t>
  </si>
  <si>
    <t>"odpocty otvoru"-(0,9*0,6*5)</t>
  </si>
  <si>
    <t>"ostení, nadpraží, parapety"(0,9*2+0,6*2)*5*0,3</t>
  </si>
  <si>
    <t>"sokl pod terénem"(20+43,9)*0,6</t>
  </si>
  <si>
    <t>"balkony"1,5*6+2,9*0,25*6+1,4*3+3,2*0,25*3</t>
  </si>
  <si>
    <t>29</t>
  </si>
  <si>
    <t>632450133</t>
  </si>
  <si>
    <t>Vyrovnávací cementový potěr tl přes 30 do 40 mm ze suchých směsí provedený v ploše</t>
  </si>
  <si>
    <t>381563564</t>
  </si>
  <si>
    <t>"viz. výkresy bouracích prací - st. balkony "(2,1+1,5+1,5)*3</t>
  </si>
  <si>
    <t>30</t>
  </si>
  <si>
    <t>R-6226350</t>
  </si>
  <si>
    <t>Oprava spárování komínového zdiva MC v rozsahu 100%</t>
  </si>
  <si>
    <t>-2133887848</t>
  </si>
  <si>
    <t>"očištění komínového zdiva"3,6*1,5+3,1*2,6*3+4,3*1,5+3,9*1,6+3,6*0,85+3,4*3,8+3,6*0,8</t>
  </si>
  <si>
    <t>31</t>
  </si>
  <si>
    <t>R-6324000</t>
  </si>
  <si>
    <t>D+M spádové vrstvy betonu tl. 20-40 mm</t>
  </si>
  <si>
    <t>1213483047</t>
  </si>
  <si>
    <t>32</t>
  </si>
  <si>
    <t>R-6324001</t>
  </si>
  <si>
    <t xml:space="preserve">Očištění a vyspravení st. konstrukce balkónů </t>
  </si>
  <si>
    <t>558229462</t>
  </si>
  <si>
    <t>33</t>
  </si>
  <si>
    <t>R-6324090</t>
  </si>
  <si>
    <t xml:space="preserve">Oprava komínové hlavy </t>
  </si>
  <si>
    <t>-867366320</t>
  </si>
  <si>
    <t>P</t>
  </si>
  <si>
    <t>Poznámka k položce:_x000d_
vč. dodávky materiálu</t>
  </si>
  <si>
    <t>34</t>
  </si>
  <si>
    <t>R-6324513</t>
  </si>
  <si>
    <t>Vyspravení a doplnění podlahy v místě měněných a bouraných dveří</t>
  </si>
  <si>
    <t>-1366119849</t>
  </si>
  <si>
    <t xml:space="preserve">Poznámka k položce:_x000d_
bude provedena celá skladba podlahy vč. nášlapné vrstvy, vč. dodávky materiálu </t>
  </si>
  <si>
    <t>"po výmene dverí"1,5</t>
  </si>
  <si>
    <t>Ostatní konstrukce a práce-bourání</t>
  </si>
  <si>
    <t>35</t>
  </si>
  <si>
    <t>938902121</t>
  </si>
  <si>
    <t>Čištění ploch dřevěných konstrukcí ocelovými kartáči</t>
  </si>
  <si>
    <t>-695725489</t>
  </si>
  <si>
    <t>"stávající krov"476,8</t>
  </si>
  <si>
    <t>"bednění"851,1*2</t>
  </si>
  <si>
    <t>36</t>
  </si>
  <si>
    <t>941321112</t>
  </si>
  <si>
    <t>Montáž lešení řadového modulového těžkého zatížení do 300 kg/m2 š přes 0,9 do 1,2 m v přes 10 do 25 m</t>
  </si>
  <si>
    <t>1908317018</t>
  </si>
  <si>
    <t>" k fasíáde a pro montáž strechy"47*17+19*17</t>
  </si>
  <si>
    <t>37</t>
  </si>
  <si>
    <t>941321211</t>
  </si>
  <si>
    <t>Příplatek k lešení řadovému modulovému těžkému š 1,2 m v přes 10 do 25 m za první a ZKD den použití</t>
  </si>
  <si>
    <t>-883674054</t>
  </si>
  <si>
    <t>"nájem na 90 dní"1122*90</t>
  </si>
  <si>
    <t>38</t>
  </si>
  <si>
    <t>941321812</t>
  </si>
  <si>
    <t>Demontáž lešení řadového modulového těžkého zatížení do 300 kg/m2 š přes 0,9 do 1,2 m v přes 10 do 25 m</t>
  </si>
  <si>
    <t>-303338249</t>
  </si>
  <si>
    <t>39</t>
  </si>
  <si>
    <t>944511111</t>
  </si>
  <si>
    <t>Montáž ochranné sítě z textilie z umělých vláken</t>
  </si>
  <si>
    <t>416427263</t>
  </si>
  <si>
    <t>40</t>
  </si>
  <si>
    <t>944511211</t>
  </si>
  <si>
    <t>Příplatek k ochranné síti za první a ZKD den použití</t>
  </si>
  <si>
    <t>769901066</t>
  </si>
  <si>
    <t>41</t>
  </si>
  <si>
    <t>944511811</t>
  </si>
  <si>
    <t>Demontáž ochranné sítě z textilie z umělých vláken</t>
  </si>
  <si>
    <t>-2135568561</t>
  </si>
  <si>
    <t>42</t>
  </si>
  <si>
    <t>944711112</t>
  </si>
  <si>
    <t>Montáž záchytné stříšky š přes 1,5 do 2 m</t>
  </si>
  <si>
    <t>-348617741</t>
  </si>
  <si>
    <t>"přední a zadní vstup"6</t>
  </si>
  <si>
    <t>43</t>
  </si>
  <si>
    <t>944711212</t>
  </si>
  <si>
    <t>Příplatek k záchytné stříšce š do 2 m za první a ZKD den použití</t>
  </si>
  <si>
    <t>-349184783</t>
  </si>
  <si>
    <t>"nájem na 90 dní"6*90</t>
  </si>
  <si>
    <t>44</t>
  </si>
  <si>
    <t>944711812</t>
  </si>
  <si>
    <t>Demontáž záchytné stříšky š přes 1,5 do 2 m</t>
  </si>
  <si>
    <t>1052878769</t>
  </si>
  <si>
    <t>45</t>
  </si>
  <si>
    <t>962052210</t>
  </si>
  <si>
    <t>Bourání zdiva nadzákladového ze ŽB do 1 m3</t>
  </si>
  <si>
    <t>-933143687</t>
  </si>
  <si>
    <t>"viz. výkresy bouracíích prací - zadní vstup"1*1*0,3</t>
  </si>
  <si>
    <t>46</t>
  </si>
  <si>
    <t>963042819</t>
  </si>
  <si>
    <t>Bourání schodišťových stupňů betonových zhotovených na místě</t>
  </si>
  <si>
    <t>-353115061</t>
  </si>
  <si>
    <t>"viz. výkresy bouracích prací"2,5*2</t>
  </si>
  <si>
    <t>47</t>
  </si>
  <si>
    <t>965045111</t>
  </si>
  <si>
    <t>Bourání potěrů cementových nebo pískocementových tl do 50 mm pl do 1 m2</t>
  </si>
  <si>
    <t>-1284971951</t>
  </si>
  <si>
    <t>"viz. výkresy bouracích prací - st. balkony "(2,1+1,5+1,5)*3*2</t>
  </si>
  <si>
    <t>48</t>
  </si>
  <si>
    <t>965081212</t>
  </si>
  <si>
    <t>Bourání podlah z dlaždic keramických nebo xylolitových tl do 10 mm plochy do 1 m2</t>
  </si>
  <si>
    <t>-1693225157</t>
  </si>
  <si>
    <t>49</t>
  </si>
  <si>
    <t>968072456</t>
  </si>
  <si>
    <t>Vybourání kovových dveřních zárubní pl přes 2 m2</t>
  </si>
  <si>
    <t>-1196373541</t>
  </si>
  <si>
    <t>"stávající dvere do dvora"1,6*2</t>
  </si>
  <si>
    <t>151</t>
  </si>
  <si>
    <t>978013191</t>
  </si>
  <si>
    <t>Otlučení (osekání) vnitřní vápenné nebo vápenocementové omítky stěn v rozsahu přes 50 do 100 %</t>
  </si>
  <si>
    <t>-811186982</t>
  </si>
  <si>
    <t>50</t>
  </si>
  <si>
    <t>978023471</t>
  </si>
  <si>
    <t>Vyškrabání spár zdiva cihelného komínového</t>
  </si>
  <si>
    <t>-690873704</t>
  </si>
  <si>
    <t>51</t>
  </si>
  <si>
    <t>978036341</t>
  </si>
  <si>
    <t>Otlučení (osekání) vnějších omítek z umělého kamene v rozsahu přes 20 do 30 %</t>
  </si>
  <si>
    <t>-1736114484</t>
  </si>
  <si>
    <t>52</t>
  </si>
  <si>
    <t>985131111</t>
  </si>
  <si>
    <t>Očištění ploch stěn, rubu kleneb a podlah tlakovou vodou</t>
  </si>
  <si>
    <t>1022172644</t>
  </si>
  <si>
    <t>"ocištení komínového zdiva"3,6*1,5+3,1*2,6*3+4,3*1,5+3,9*1,6+3,6*0,85+3,4*3,8+3,6*0,8</t>
  </si>
  <si>
    <t>"ostění, nadpraží, parapety"(2,1*2+1,5*2)*4*0,3</t>
  </si>
  <si>
    <t>"odpočty otvorů"-(0,9*0,6*5)</t>
  </si>
  <si>
    <t>"ostění, nadpraží, parapety"(0,9*2+0,6*2)*5*0,3</t>
  </si>
  <si>
    <t>53</t>
  </si>
  <si>
    <t>985131311</t>
  </si>
  <si>
    <t>Ruční dočištění ploch stěn, rubu kleneb a podlah ocelových kartáči</t>
  </si>
  <si>
    <t>-2096019425</t>
  </si>
  <si>
    <t>54</t>
  </si>
  <si>
    <t>985132111</t>
  </si>
  <si>
    <t>Očištění ploch líce kleneb a podhledů tlakovou vodou</t>
  </si>
  <si>
    <t>-1261998460</t>
  </si>
  <si>
    <t>"podhled"76*0,7</t>
  </si>
  <si>
    <t>55</t>
  </si>
  <si>
    <t>985311212</t>
  </si>
  <si>
    <t>Reprofilace líce kleneb a podhledů cementovou sanační maltou tl přes 10 do 20 mm</t>
  </si>
  <si>
    <t>-1330671358</t>
  </si>
  <si>
    <t>"po odkrytí balkonu bude zhodnocenjejich stav, v prípade poškození bude provedena jejich sanace reprofilacnímaltou"(2,1+1,5+1,5)*3*2</t>
  </si>
  <si>
    <t>56</t>
  </si>
  <si>
    <t>R-9412000</t>
  </si>
  <si>
    <t>Lešení pro opravu komínů a zateplení štítů - montáž, pronájem, demontáž, zajištění střešní krytiny proti poškození, statický výpočet, výška do 3m</t>
  </si>
  <si>
    <t>-1602346420</t>
  </si>
  <si>
    <t>Poznámka k položce:_x000d_
před stavbou lešení na střeše bude zpracována výrobní dokumentace vč. statického výpočtu_x000d_
_x000d_
střešní krytina bude zajištěna proti poškození např. OSB deskou, toto zajištění bude součástí ceny lešení</t>
  </si>
  <si>
    <t>"pro opravu komínu"11</t>
  </si>
  <si>
    <t>57</t>
  </si>
  <si>
    <t>R-9520028</t>
  </si>
  <si>
    <t xml:space="preserve">Odborné očištění umělěckého díla v nadpraží nad vstupními dveřmi </t>
  </si>
  <si>
    <t>602234689</t>
  </si>
  <si>
    <t>"viz. výkresy bouracích prací"1</t>
  </si>
  <si>
    <t>58</t>
  </si>
  <si>
    <t>R-9520020</t>
  </si>
  <si>
    <t>Dezinfekce a vyčištění půdního prostoru</t>
  </si>
  <si>
    <t>1142146238</t>
  </si>
  <si>
    <t xml:space="preserve">Poznámka k položce:_x000d_
vyčištění od ptačího trusu vč. provedení a dodávky desinfekce </t>
  </si>
  <si>
    <t>"viz. výkresy krovu"280</t>
  </si>
  <si>
    <t>997</t>
  </si>
  <si>
    <t>Přesun sutě</t>
  </si>
  <si>
    <t>59</t>
  </si>
  <si>
    <t>997013215</t>
  </si>
  <si>
    <t>Vnitrostaveništní doprava suti a vybouraných hmot pro budovy v přes 15 do 18 m ručně</t>
  </si>
  <si>
    <t>-196092023</t>
  </si>
  <si>
    <t>60</t>
  </si>
  <si>
    <t>997013501</t>
  </si>
  <si>
    <t>Odvoz suti a vybouraných hmot na skládku nebo meziskládku do 1 km se složením</t>
  </si>
  <si>
    <t>1814086156</t>
  </si>
  <si>
    <t>61</t>
  </si>
  <si>
    <t>997013509</t>
  </si>
  <si>
    <t>Příplatek k odvozu suti a vybouraných hmot na skládku ZKD 1 km přes 1 km</t>
  </si>
  <si>
    <t>1088066231</t>
  </si>
  <si>
    <t>125,766*19 'Přepočtené koeficientem množství</t>
  </si>
  <si>
    <t>62</t>
  </si>
  <si>
    <t>997013601</t>
  </si>
  <si>
    <t>Poplatek za uložení na skládce (skládkovné) stavebního odpadu betonového kód odpadu 17 01 01</t>
  </si>
  <si>
    <t>1867056306</t>
  </si>
  <si>
    <t>63</t>
  </si>
  <si>
    <t>997013631</t>
  </si>
  <si>
    <t>Poplatek za uložení na skládce (skládkovné) stavebního odpadu směsného kód odpadu 17 09 04</t>
  </si>
  <si>
    <t>1327313001</t>
  </si>
  <si>
    <t>64</t>
  </si>
  <si>
    <t>997013655</t>
  </si>
  <si>
    <t>-1655968042</t>
  </si>
  <si>
    <t>65</t>
  </si>
  <si>
    <t>997013811</t>
  </si>
  <si>
    <t>Poplatek za uložení na skládce (skládkovné) stavebního odpadu dřevěného kód odpadu 17 02 01</t>
  </si>
  <si>
    <t>100251466</t>
  </si>
  <si>
    <t>66</t>
  </si>
  <si>
    <t>997013814</t>
  </si>
  <si>
    <t>Poplatek za uložení na skládce (skládkovné) stavebního odpadu izolací kód odpadu 17 06 04</t>
  </si>
  <si>
    <t>-1745014845</t>
  </si>
  <si>
    <t>998</t>
  </si>
  <si>
    <t>Přesun hmot</t>
  </si>
  <si>
    <t>67</t>
  </si>
  <si>
    <t>998018003</t>
  </si>
  <si>
    <t>Přesun hmot ruční pro budovy v přes 12 do 24 m</t>
  </si>
  <si>
    <t>-392646969</t>
  </si>
  <si>
    <t>68</t>
  </si>
  <si>
    <t>998018011</t>
  </si>
  <si>
    <t>Příplatek k ručnímu přesunu hmot pro budovy za zvětšený přesun ZKD 100 m</t>
  </si>
  <si>
    <t>-566845791</t>
  </si>
  <si>
    <t>69</t>
  </si>
  <si>
    <t>R-9980090</t>
  </si>
  <si>
    <t xml:space="preserve">Příplatek za manipulaci s mateiálem - použití jeřábu pro přesun materiálu a lešení do dvorní části </t>
  </si>
  <si>
    <t>soubor</t>
  </si>
  <si>
    <t>-1155451989</t>
  </si>
  <si>
    <t>PSV</t>
  </si>
  <si>
    <t>Práce a dodávky PSV</t>
  </si>
  <si>
    <t>711</t>
  </si>
  <si>
    <t>Izolace proti vodě, vlhkosti a plynům</t>
  </si>
  <si>
    <t>70</t>
  </si>
  <si>
    <t>711111001</t>
  </si>
  <si>
    <t>Provedení izolace proti zemní vlhkosti vodorovné za studena nátěrem penetračním</t>
  </si>
  <si>
    <t>1054421501</t>
  </si>
  <si>
    <t xml:space="preserve">"skladba balkonu  "(2,1+1,5+1,5)*3</t>
  </si>
  <si>
    <t>71</t>
  </si>
  <si>
    <t>11163150</t>
  </si>
  <si>
    <t>lak penetrační asfaltový</t>
  </si>
  <si>
    <t>-165355857</t>
  </si>
  <si>
    <t>15,3*0,00033 'Přepočtené koeficientem množství</t>
  </si>
  <si>
    <t>72</t>
  </si>
  <si>
    <t>711112001</t>
  </si>
  <si>
    <t>Provedení izolace proti zemní vlhkosti svislé za studena nátěrem penetračním</t>
  </si>
  <si>
    <t>724889941</t>
  </si>
  <si>
    <t>"sokl "(20+43,9)*1,2</t>
  </si>
  <si>
    <t>73</t>
  </si>
  <si>
    <t>-1214301821</t>
  </si>
  <si>
    <t>76,68*0,00034 'Přepočtené koeficientem množství</t>
  </si>
  <si>
    <t>74</t>
  </si>
  <si>
    <t>711141559</t>
  </si>
  <si>
    <t>Provedení izolace proti zemní vlhkosti pásy přitavením vodorovné NAIP</t>
  </si>
  <si>
    <t>1439447119</t>
  </si>
  <si>
    <t>75</t>
  </si>
  <si>
    <t>62832134</t>
  </si>
  <si>
    <t>pás asfaltový natavitelný oxidovaný tl 4,0mm typu V60 S40 s vložkou ze skleněné rohože, s jemnozrnným minerálním posypem</t>
  </si>
  <si>
    <t>-1500928513</t>
  </si>
  <si>
    <t>15,3*1,1655 'Přepočtené koeficientem množství</t>
  </si>
  <si>
    <t>76</t>
  </si>
  <si>
    <t>711142559</t>
  </si>
  <si>
    <t>Provedení izolace proti zemní vlhkosti pásy přitavením svislé NAIP</t>
  </si>
  <si>
    <t>1954339878</t>
  </si>
  <si>
    <t>77</t>
  </si>
  <si>
    <t>1340709369</t>
  </si>
  <si>
    <t>76,68*1,221 'Přepočtené koeficientem množství</t>
  </si>
  <si>
    <t>78</t>
  </si>
  <si>
    <t>711161215</t>
  </si>
  <si>
    <t>Izolace proti zemní vlhkosti nopovou fólií svislá, nopek v 20,0 mm, tl do 1,0 mm</t>
  </si>
  <si>
    <t>-1089672086</t>
  </si>
  <si>
    <t>"kolem objektu"65*1,5</t>
  </si>
  <si>
    <t>79</t>
  </si>
  <si>
    <t>711161384</t>
  </si>
  <si>
    <t>Izolace proti zemní vlhkosti nopovou fólií ukončení provětrávací lištou</t>
  </si>
  <si>
    <t>-1443623939</t>
  </si>
  <si>
    <t>"viz. K13"65</t>
  </si>
  <si>
    <t>80</t>
  </si>
  <si>
    <t>711493111</t>
  </si>
  <si>
    <t>Izolace proti podpovrchové a tlakové vodě vodorovná těsnicí hmotou dvousložkovou na bázi cementu</t>
  </si>
  <si>
    <t>1477674306</t>
  </si>
  <si>
    <t xml:space="preserve">"skladba balkonu  "(2,1+1,5+1,5)*3+1,5</t>
  </si>
  <si>
    <t>81</t>
  </si>
  <si>
    <t>998711203</t>
  </si>
  <si>
    <t>Přesun hmot procentní pro izolace proti vodě, vlhkosti a plynům v objektech v přes 12 do 60 m</t>
  </si>
  <si>
    <t>%</t>
  </si>
  <si>
    <t>1310759540</t>
  </si>
  <si>
    <t>82</t>
  </si>
  <si>
    <t>998711292</t>
  </si>
  <si>
    <t>Příplatek k přesunu hmot procentní 711 za zvětšený přesun do 100 m</t>
  </si>
  <si>
    <t>2090962783</t>
  </si>
  <si>
    <t>712</t>
  </si>
  <si>
    <t>Povlakové krytiny</t>
  </si>
  <si>
    <t>83</t>
  </si>
  <si>
    <t>712640861</t>
  </si>
  <si>
    <t>Odstranění povlakové krytiny střech přes 30° do 45° z pásů NAIP přitavených v plné ploše jednovrstvé</t>
  </si>
  <si>
    <t>1385190302</t>
  </si>
  <si>
    <t>"odstranění st. lepenky"851,1</t>
  </si>
  <si>
    <t>84</t>
  </si>
  <si>
    <t>998712203</t>
  </si>
  <si>
    <t>Přesun hmot procentní pro krytiny povlakové v objektech v přes 12 do 24 m</t>
  </si>
  <si>
    <t>1795525522</t>
  </si>
  <si>
    <t>85</t>
  </si>
  <si>
    <t>998712292</t>
  </si>
  <si>
    <t>Příplatek k přesunu hmot procentní 712 za zvětšený přesun do 100 m</t>
  </si>
  <si>
    <t>-1178634454</t>
  </si>
  <si>
    <t>86</t>
  </si>
  <si>
    <t>R-7120090</t>
  </si>
  <si>
    <t xml:space="preserve">D+M pojistné hydroizolace </t>
  </si>
  <si>
    <t>-1301654195</t>
  </si>
  <si>
    <t>"viz. výkres střechy"851,1</t>
  </si>
  <si>
    <t>762</t>
  </si>
  <si>
    <t>Konstrukce tesařské</t>
  </si>
  <si>
    <t>87</t>
  </si>
  <si>
    <t>762331822</t>
  </si>
  <si>
    <t>Demontáž vázaných kcí krovů k dalšímu použití z hranolů průřezové pl přes 120 do 224 cm2</t>
  </si>
  <si>
    <t>-1405576518</t>
  </si>
  <si>
    <t>Poznámka k položce:_x000d_
Demontáž poškozených části krovu, po odkrytí střešní krytiny bude provedena kontrola střešní konstrukce a bude rozhodnuto, které= prvky krovu budou vyměněny za nové - předpokládá se výměna do 30%.</t>
  </si>
  <si>
    <t>"předpoklad výměny 30%"908*0,3</t>
  </si>
  <si>
    <t>88</t>
  </si>
  <si>
    <t>762345811</t>
  </si>
  <si>
    <t>DeMontáž bednění střech k dalšímu použití z prken tl do 32 mm</t>
  </si>
  <si>
    <t>1137002484</t>
  </si>
  <si>
    <t>Poznámka k položce:_x000d_
demontáž poškozených prvků bednění - po odkrytí střešní krytiny bude zhodnocen stav stávajícího bednění a bude rozhodnuto, které části budou vyměněny - předpoklad 30%.</t>
  </si>
  <si>
    <t>"předpoklad 30%"851,1*0,3</t>
  </si>
  <si>
    <t>89</t>
  </si>
  <si>
    <t>998762203</t>
  </si>
  <si>
    <t>Přesun hmot procentní pro kce tesařské v objektech v přes 12 do 24 m</t>
  </si>
  <si>
    <t>527722971</t>
  </si>
  <si>
    <t>90</t>
  </si>
  <si>
    <t>998762294</t>
  </si>
  <si>
    <t>Příplatek k přesunu hmot procentní 762 za zvětšený přesun do 1000 m</t>
  </si>
  <si>
    <t>-1989153920</t>
  </si>
  <si>
    <t>91</t>
  </si>
  <si>
    <t>R-7623090</t>
  </si>
  <si>
    <t xml:space="preserve">Doplnění hranolu za poškozený vč. dodávky hranolu a impregnace, vč. všech spojovacích a kotevních prvků </t>
  </si>
  <si>
    <t>-1138704324</t>
  </si>
  <si>
    <t>92</t>
  </si>
  <si>
    <t>R-7623490</t>
  </si>
  <si>
    <t xml:space="preserve">D+M laťování 40/60 mm vč. všech spojovacích a kotevních prvků </t>
  </si>
  <si>
    <t>-1129529829</t>
  </si>
  <si>
    <t>"viz. výkres střechy-"851,1</t>
  </si>
  <si>
    <t>93</t>
  </si>
  <si>
    <t>R-7623491</t>
  </si>
  <si>
    <t xml:space="preserve">D+M kontralaťování 40/60 mm vč. všech spojovacích a kotevních prvků </t>
  </si>
  <si>
    <t>-966250638</t>
  </si>
  <si>
    <t>94</t>
  </si>
  <si>
    <t>R-7623670</t>
  </si>
  <si>
    <t xml:space="preserve">Doplnění bednění za poškozené, desky tl. 25 mm, vč. dodávky desek, vč. impregnace, vč. spojovacích a kotevních prvků </t>
  </si>
  <si>
    <t>1889935422</t>
  </si>
  <si>
    <t>95</t>
  </si>
  <si>
    <t>R-7625090</t>
  </si>
  <si>
    <t xml:space="preserve">D+ M pochůzí lávky na půdě vč. kotevních a spojovacích prvků, vč. podkladního roštu </t>
  </si>
  <si>
    <t>-791061021</t>
  </si>
  <si>
    <t>"viz. výkres krovu"58</t>
  </si>
  <si>
    <t>764</t>
  </si>
  <si>
    <t>Konstrukce klempířské</t>
  </si>
  <si>
    <t>96</t>
  </si>
  <si>
    <t>764001821</t>
  </si>
  <si>
    <t>Demontáž krytiny ze svitků nebo tabulí do suti</t>
  </si>
  <si>
    <t>-1335638052</t>
  </si>
  <si>
    <t xml:space="preserve">Poznámka k položce:_x000d_
vč. oplechování </t>
  </si>
  <si>
    <t>"viz. výkresy bouracích prací"851,1</t>
  </si>
  <si>
    <t>97</t>
  </si>
  <si>
    <t>764002821</t>
  </si>
  <si>
    <t>Demontáž střešního výlezu do suti</t>
  </si>
  <si>
    <t>2088994625</t>
  </si>
  <si>
    <t>"viz. výkresy bouracích prací "10</t>
  </si>
  <si>
    <t>98</t>
  </si>
  <si>
    <t>764002851</t>
  </si>
  <si>
    <t>Demontáž oplechování parapetů do suti</t>
  </si>
  <si>
    <t>-2103304121</t>
  </si>
  <si>
    <t>"viz. výkresy bourtacích prací"114</t>
  </si>
  <si>
    <t>99</t>
  </si>
  <si>
    <t>764002871</t>
  </si>
  <si>
    <t xml:space="preserve">Demontáž oplochování  do suti</t>
  </si>
  <si>
    <t>-42123891</t>
  </si>
  <si>
    <t>"balkony"31</t>
  </si>
  <si>
    <t>"okapní plech"79,5</t>
  </si>
  <si>
    <t>"komínová telesa"39</t>
  </si>
  <si>
    <t>"Dilatace "41</t>
  </si>
  <si>
    <t>100</t>
  </si>
  <si>
    <t>764004801</t>
  </si>
  <si>
    <t>Demontáž podokapního žlabu do suti</t>
  </si>
  <si>
    <t>-553846192</t>
  </si>
  <si>
    <t>"viz. výkresy bouracích prací"79,5</t>
  </si>
  <si>
    <t>101</t>
  </si>
  <si>
    <t>764004861</t>
  </si>
  <si>
    <t>Demontáž svodu do suti</t>
  </si>
  <si>
    <t>923544403</t>
  </si>
  <si>
    <t>"viz. výkresy bouracích prací"61</t>
  </si>
  <si>
    <t>102</t>
  </si>
  <si>
    <t>764111643</t>
  </si>
  <si>
    <t>Krytina střechy rovné drážkováním ze svitků z Pz plechu s povrchovou úpravou do rš 670 mm sklonu přes 30 do 60°</t>
  </si>
  <si>
    <t>-1081849041</t>
  </si>
  <si>
    <t xml:space="preserve">Poznámka k položce:_x000d_
vč. všech systémových příslušenství a doplŃKů </t>
  </si>
  <si>
    <t>103</t>
  </si>
  <si>
    <t>764216606</t>
  </si>
  <si>
    <t xml:space="preserve">Oplechování rovných parapetů mechanicky kotvené z Pz s povrchovou úpravou rš do  500 mm</t>
  </si>
  <si>
    <t>-802988487</t>
  </si>
  <si>
    <t>"viz. K03"21*2,1</t>
  </si>
  <si>
    <t>"viz. K04"8*2,3</t>
  </si>
  <si>
    <t>"viz. K05"17*1,5</t>
  </si>
  <si>
    <t>"viz. K06"8*1,35</t>
  </si>
  <si>
    <t>"viz. K07"0,6*16</t>
  </si>
  <si>
    <t>"viz. K08"5*0,9</t>
  </si>
  <si>
    <t>104</t>
  </si>
  <si>
    <t>764511602</t>
  </si>
  <si>
    <t>Žlab podokapní půlkruhový z Pz s povrchovou úpravou rš 330 mm</t>
  </si>
  <si>
    <t>1247752558</t>
  </si>
  <si>
    <t>"viz. K01"79,5</t>
  </si>
  <si>
    <t>105</t>
  </si>
  <si>
    <t>764518622</t>
  </si>
  <si>
    <t>Svody kruhové včetně objímek, kolen, odskoků z Pz s povrchovou úpravou průměru 100 mm</t>
  </si>
  <si>
    <t>-665758750</t>
  </si>
  <si>
    <t xml:space="preserve">Poznámka k položce:_x000d_
VČ. KOTEVNÍCH PRVKŮ, DRŽÁKŮ, KOTLIKŮ, KOLEN APOD… </t>
  </si>
  <si>
    <t>"viz. K02"60</t>
  </si>
  <si>
    <t>106</t>
  </si>
  <si>
    <t>998764203</t>
  </si>
  <si>
    <t>Přesun hmot procentní pro konstrukce klempířské v objektech v přes 12 do 24 m</t>
  </si>
  <si>
    <t>2002819383</t>
  </si>
  <si>
    <t>107</t>
  </si>
  <si>
    <t>998764292</t>
  </si>
  <si>
    <t>Příplatek k přesunu hmot procentní 764 za zvětšený přesun do 100 m</t>
  </si>
  <si>
    <t>530884703</t>
  </si>
  <si>
    <t>108</t>
  </si>
  <si>
    <t>R-7640090</t>
  </si>
  <si>
    <t>D+M OPLECHOVÁNÍ OKAPNÍ HRANY, VČ. PŘÍPONEK A KOTVENÍ, PŘESAH 1/3 DEŠŤOVÉHO ŽLABU, VČ. SYST PRVKŮ A TMELŮ</t>
  </si>
  <si>
    <t>625608771</t>
  </si>
  <si>
    <t>"viz. K09"79,5</t>
  </si>
  <si>
    <t>109</t>
  </si>
  <si>
    <t>R-7640091</t>
  </si>
  <si>
    <t>D+M OPLECHOVÁNÍ DIFŮZNÍ FÓLIE , VČ. PŘÍPONEK A KOTVENÍ, , VČ. SYST PRVKŮ A TMELŮ</t>
  </si>
  <si>
    <t>-288496501</t>
  </si>
  <si>
    <t>"viz. K10"79,5</t>
  </si>
  <si>
    <t>110</t>
  </si>
  <si>
    <t>R-7640092</t>
  </si>
  <si>
    <t>D+M OPLECHOVÁNÍ STŘECHY S NÁVAZNOSTÍ NA VEDLEJŠÍ OBJEKT, VČ PŘÍPONEK, KOTVENÍ A TMELŮ</t>
  </si>
  <si>
    <t>-1339527224</t>
  </si>
  <si>
    <t>"viz. K11"17</t>
  </si>
  <si>
    <t>111</t>
  </si>
  <si>
    <t>R-7640093</t>
  </si>
  <si>
    <t xml:space="preserve">D+M OPLECHOVÁNÍ KOMÍNOVÉHO TĚLESA A PROSTUPŮ NA STŘECHU, VČ. PŘÍPONEK A KOTVENÍ </t>
  </si>
  <si>
    <t>642754693</t>
  </si>
  <si>
    <t>"viz. K12"39</t>
  </si>
  <si>
    <t>112</t>
  </si>
  <si>
    <t>R-7640094</t>
  </si>
  <si>
    <t xml:space="preserve">D+M OPLECHOVÁNÍ OKAPNÍ HRANY DLAŽBY  - BALÓNOVÝ PROFIL, VČ. KOTVENÍ, TMELŮ A SYS. PŘÍSLUŠENSTVÍ</t>
  </si>
  <si>
    <t>1153978433</t>
  </si>
  <si>
    <t>"viz. K14"30</t>
  </si>
  <si>
    <t>113</t>
  </si>
  <si>
    <t>R-7640095</t>
  </si>
  <si>
    <t>D+M SVISLÝ DILATAČNÍ PROFIL ZATEPLOVACÍHO SYSTÉMU, VČ. KOTVENÍ A PŘÍSLUŠENSTVÍ</t>
  </si>
  <si>
    <t>336164364</t>
  </si>
  <si>
    <t>"viz. K15"60</t>
  </si>
  <si>
    <t>114</t>
  </si>
  <si>
    <t>R-7640096</t>
  </si>
  <si>
    <t>D+M OPLECHOVÁNÍ HŘEBENE PROVĚTRÁVANÍ KRYTINY. VČ. PŘÍPONEK A KOTVENÍ, SYS, PRVKŮ APOD…</t>
  </si>
  <si>
    <t>-920081008</t>
  </si>
  <si>
    <t>"viz. K16"28</t>
  </si>
  <si>
    <t>115</t>
  </si>
  <si>
    <t>R-7640097</t>
  </si>
  <si>
    <t>D+M PODOKAPNICOVÁ MŘÍŽKA PROTI SÍDLENÍ PTACTVA, VČ KOTVEN A SYS PRVKŮ</t>
  </si>
  <si>
    <t>1087956981</t>
  </si>
  <si>
    <t>"viz. K17"79,5</t>
  </si>
  <si>
    <t>116</t>
  </si>
  <si>
    <t>R-7640098</t>
  </si>
  <si>
    <t>D+M SYSTÉMOVÝ PROSTUP STŘEŠNÍ KRYTINOU PRO ODVĚTRÁVACÍ KOMÍNKY VČ. ODVĚTRÁVACÍCH KOMÍNKŮ, PROSTUPY ANTÉNY, VČ. KOTVENÍ A ASYS PRVKU</t>
  </si>
  <si>
    <t>1457252358</t>
  </si>
  <si>
    <t>"viz. K18"16</t>
  </si>
  <si>
    <t>117</t>
  </si>
  <si>
    <t>R-7640099</t>
  </si>
  <si>
    <t xml:space="preserve">D+M OPLECHOVÁNÍ NÁROŽÍ  KRYTINY. VČ. PŘÍPONEK A KOTVENÍ, SYS, PRVKŮ APOD…</t>
  </si>
  <si>
    <t>1112651311</t>
  </si>
  <si>
    <t>"viz. K19"178</t>
  </si>
  <si>
    <t>118</t>
  </si>
  <si>
    <t>R-7640101</t>
  </si>
  <si>
    <t>D+M OPLECHOVÁNÍ PARAPETNÍ ČÁSTI FRANCOUZKÉHO OKNA, HLINÍKOVÝ SLŽIČKOVÝ PLECH TL. 3,0 MM, VČ. PŘÍPONEK, KOTVENÍ A HYDROIZOLAČNÍ STĚRKY POD PLECHEM V CELÉ PLOŠE HRANYSOUČÁSTÍ BUDOU VEŠKERÉ SYSTÉMOVÉ PRVKY</t>
  </si>
  <si>
    <t>-975649739</t>
  </si>
  <si>
    <t>"viz. K20"2,5*3</t>
  </si>
  <si>
    <t>767</t>
  </si>
  <si>
    <t>Konstrukce zámečnické</t>
  </si>
  <si>
    <t>119</t>
  </si>
  <si>
    <t>767161834</t>
  </si>
  <si>
    <t>Demontáž zábradlí rovného nerozebíratelného hmotnosti 1 m zábradlí přes 20 kg k dalšímu použítí</t>
  </si>
  <si>
    <t>720454267</t>
  </si>
  <si>
    <t>"viz. výkresy bouracích prací - "(3,1+2,9+3,8)*3</t>
  </si>
  <si>
    <t>120</t>
  </si>
  <si>
    <t>767661811</t>
  </si>
  <si>
    <t>Demontáž mříží pevných nebo otevíravých</t>
  </si>
  <si>
    <t>-1218341888</t>
  </si>
  <si>
    <t>"viz. výkresy bouracáích prací - 1.PP"0,9*0,6*5</t>
  </si>
  <si>
    <t>121</t>
  </si>
  <si>
    <t>767810811</t>
  </si>
  <si>
    <t>Demontáž mřížek větracích ocelových čtyřhranných nebo kruhových</t>
  </si>
  <si>
    <t>2005679748</t>
  </si>
  <si>
    <t>"viz. výkresy bouracích prací"21*2</t>
  </si>
  <si>
    <t>122</t>
  </si>
  <si>
    <t>998767203</t>
  </si>
  <si>
    <t>Přesun hmot procentní pro zámečnické konstrukce v objektech v přes 12 do 24 m</t>
  </si>
  <si>
    <t>-921953668</t>
  </si>
  <si>
    <t>123</t>
  </si>
  <si>
    <t>998767292</t>
  </si>
  <si>
    <t>Příplatek k přesunu hmot procentní 767 za zvětšený přesun do 100 m</t>
  </si>
  <si>
    <t>1486164036</t>
  </si>
  <si>
    <t>124</t>
  </si>
  <si>
    <t>R-7670001</t>
  </si>
  <si>
    <t xml:space="preserve">D+M zábradlí  - viz Z01, vč. kotvení a dodávky kotevních prvků, vč. spojovacích prvků </t>
  </si>
  <si>
    <t>-136656215</t>
  </si>
  <si>
    <t>125</t>
  </si>
  <si>
    <t>R-7670002</t>
  </si>
  <si>
    <t>D+M střešního výlezového okna - viz. Z02</t>
  </si>
  <si>
    <t>1307198805</t>
  </si>
  <si>
    <t xml:space="preserve">Poznámka k položce:_x000d_
STŘEŠNÍ VÝLEZOVÉ OKNO OTEVÍRAVÉ,  OKNO OTEVÍRAVÉ MIN 90 STUPNU, S POJSITKOU PROTI ZAVŘENÍ, OKNO S DVOJITÝM ZAKLENÍM. SOUČÁSTÍ DODÁVKY VEŠKERÉ SYSTÉMOVÉ PRVKY, OPLECHOVÁNÍ, NAPOJENÍ NA KRYTINU, KOTEVNÍ PRVKY APOD..</t>
  </si>
  <si>
    <t>126</t>
  </si>
  <si>
    <t>R-7670003</t>
  </si>
  <si>
    <t>D+M sněhových zachytávačů - viz. Z03</t>
  </si>
  <si>
    <t>1390384315</t>
  </si>
  <si>
    <t>Poznámka k položce:_x000d_
SYSTÉMOVÝ SNĚHOVÝ ZACHYTÁVAČ PRO OCELOVÉ PROFILOVANÉ STŘEŠNÍ KRYTINY, SNĚHOVÝ ZACHTÁVAČ TVOŘENÝ KOTVOU A TRUBKOU, VČ. KOTVENÍ A SYS, PRVKŮ V JEDNÉ ŘADĚ U OKAPU A V DRUHÉ ÚROVNI U VÝLEZŮ SLOUŽÍCÍ JAKO ZÁCHYTNÝ BOD PRO POHYB NA STŘEŠE, KOTEN NA KAŽDOU VLNU DRÁŽKY</t>
  </si>
  <si>
    <t>127</t>
  </si>
  <si>
    <t>R-7670004</t>
  </si>
  <si>
    <t>D+M komínové lávky - viz. Z04</t>
  </si>
  <si>
    <t>-919068189</t>
  </si>
  <si>
    <t>Poznámka k položce:_x000d_
SYSTÉMOVÁ STŘEŠNÍ KOMÍNOVÁ LÁVKA PRO PROFILOVANÉ STŘEŠNÍ KRYTINY, VČ. SYSTÉMOVÝCH A KOTEVNÍCH PRVKŮ VČ. KOTEVNÍCH BODŮ, A SYSTÉMOVÉHO PŘÍSLUŠENSTVÍ</t>
  </si>
  <si>
    <t>128</t>
  </si>
  <si>
    <t>R-7670005</t>
  </si>
  <si>
    <t xml:space="preserve">D+M dvířek  - viz. Z05</t>
  </si>
  <si>
    <t>-1643922940</t>
  </si>
  <si>
    <t>129</t>
  </si>
  <si>
    <t>R-7670006</t>
  </si>
  <si>
    <t xml:space="preserve">Zpětná montáž ZNAČEK A ČP NA ZATEPLENÝ LÍC FASÁDY, VČ KOTVENÍ A DODÁVKY  KOTEVNÍCH PRVKŮ - viz. Z6</t>
  </si>
  <si>
    <t>-1850518970</t>
  </si>
  <si>
    <t>130</t>
  </si>
  <si>
    <t>R-7670007</t>
  </si>
  <si>
    <t xml:space="preserve">Zpětná montáž zvonkového tabla , VČ KOTVENÍ A DODÁVKY  KOTEVNÍCH PRVKŮ - viz. Z7, vč. prodloužení přívodu a zapojení </t>
  </si>
  <si>
    <t>-267389677</t>
  </si>
  <si>
    <t>131</t>
  </si>
  <si>
    <t>R-7670008</t>
  </si>
  <si>
    <t>D+M mříže vč. kotvení a dodávky kotevních prvků, vč. povrchové úpravy - viz. Z08</t>
  </si>
  <si>
    <t>425766603</t>
  </si>
  <si>
    <t xml:space="preserve">Poznámka k položce:_x000d_
před zadáním do výroby zpracuje zhotovitel výrobní dokumentaci, která bude předložena objednateli a projektantovi k odsouhlasení. </t>
  </si>
  <si>
    <t>132</t>
  </si>
  <si>
    <t>R-7670009</t>
  </si>
  <si>
    <t xml:space="preserve">D+M mřížky  vč. kotvení a dodávky kotevních prvků - viz. Z09</t>
  </si>
  <si>
    <t>673156278</t>
  </si>
  <si>
    <t>133</t>
  </si>
  <si>
    <t>R-7670010</t>
  </si>
  <si>
    <t xml:space="preserve">D+M zábradlí  - viz Z10, vč. kotvení a dodávky kotevních prvků, vč. spojovacích prvků </t>
  </si>
  <si>
    <t>-909002469</t>
  </si>
  <si>
    <t>134</t>
  </si>
  <si>
    <t>R-7670011</t>
  </si>
  <si>
    <t xml:space="preserve">D+M zábradlí  - viz Z11, vč. kotvení a dodávky kotevních prvků, vč. spojovacích prvků </t>
  </si>
  <si>
    <t>-1575253970</t>
  </si>
  <si>
    <t>135</t>
  </si>
  <si>
    <t>R-7678500</t>
  </si>
  <si>
    <t>D+M hliníkových vstupních dveří, vč. vnitřní a vnější pásky, vč. APU lišt, vč. všech příslušenství a doplňků - viz. D01</t>
  </si>
  <si>
    <t>-1902511584</t>
  </si>
  <si>
    <t>136</t>
  </si>
  <si>
    <t>R-7679850</t>
  </si>
  <si>
    <t>Demontáž prvků fasády (štítky, světla, čp. zvonkové tablo, apod. )</t>
  </si>
  <si>
    <t>-2064646163</t>
  </si>
  <si>
    <t>771</t>
  </si>
  <si>
    <t>Podlahy z dlaždic</t>
  </si>
  <si>
    <t>137</t>
  </si>
  <si>
    <t>771121011</t>
  </si>
  <si>
    <t>Nátěr penetrační na podlahu</t>
  </si>
  <si>
    <t>845361827</t>
  </si>
  <si>
    <t>138</t>
  </si>
  <si>
    <t>771474113</t>
  </si>
  <si>
    <t>Montáž soklů z dlaždic keramických rovných flexibilní lepidlo v přes 90 do 120 mm</t>
  </si>
  <si>
    <t>1973801576</t>
  </si>
  <si>
    <t>"balkony"0,5*2*3*3</t>
  </si>
  <si>
    <t>139</t>
  </si>
  <si>
    <t>59761409</t>
  </si>
  <si>
    <t>dlažba keramická slinutá protiskluzná do interiéru i exteriéru pro vysoké mechanické namáhání přes 9 do 12ks/m2</t>
  </si>
  <si>
    <t>-258290815</t>
  </si>
  <si>
    <t>140</t>
  </si>
  <si>
    <t>771574263</t>
  </si>
  <si>
    <t>Montáž podlah keramických pro mechanické zatížení protiskluzných lepených flexibilním lepidlem přes 9 do 12 ks/m2</t>
  </si>
  <si>
    <t>89004422</t>
  </si>
  <si>
    <t>141</t>
  </si>
  <si>
    <t>1842863293</t>
  </si>
  <si>
    <t>15,3*1,1 'Přepočtené koeficientem množství</t>
  </si>
  <si>
    <t>142</t>
  </si>
  <si>
    <t>998771203</t>
  </si>
  <si>
    <t>Přesun hmot procentní pro podlahy z dlaždic v objektech v přes 12 do 24 m</t>
  </si>
  <si>
    <t>-714840102</t>
  </si>
  <si>
    <t>143</t>
  </si>
  <si>
    <t>998771292</t>
  </si>
  <si>
    <t>Příplatek k přesunu hmot procentní 771 za zvětšený přesun do 100 m</t>
  </si>
  <si>
    <t>-714346271</t>
  </si>
  <si>
    <t>783</t>
  </si>
  <si>
    <t>Dokončovací práce - nátěry</t>
  </si>
  <si>
    <t>144</t>
  </si>
  <si>
    <t>783214111</t>
  </si>
  <si>
    <t>Sanační biocidní ošetření nízkotlakou injektáží a stříkáním tesařských konstrukcí zabudovaných do konstrukce</t>
  </si>
  <si>
    <t>-880727600</t>
  </si>
  <si>
    <t>145</t>
  </si>
  <si>
    <t>783826655</t>
  </si>
  <si>
    <t>Hydrofobizační transparentní silikonový nátěr lícového zdiva</t>
  </si>
  <si>
    <t>-281337477</t>
  </si>
  <si>
    <t>784</t>
  </si>
  <si>
    <t>Dokončovací práce - malby a tapety</t>
  </si>
  <si>
    <t>156</t>
  </si>
  <si>
    <t>784181101</t>
  </si>
  <si>
    <t>Základní akrylátová jednonásobná bezbarvá penetrace podkladu v místnostech v do 3,80 m</t>
  </si>
  <si>
    <t>-1901447674</t>
  </si>
  <si>
    <t>"po výměně dveří"2,36</t>
  </si>
  <si>
    <t>157</t>
  </si>
  <si>
    <t>784221101</t>
  </si>
  <si>
    <t>Dvojnásobné bílé malby ze směsí za sucha dobře otěruvzdorných v místnostech do 3,80 m</t>
  </si>
  <si>
    <t>-2117876021</t>
  </si>
  <si>
    <t>"po výměněn dveří"2,36</t>
  </si>
  <si>
    <t>001.2 - stavební úpravy Masarykova 287 - investice</t>
  </si>
  <si>
    <t xml:space="preserve">    6 - Úpravy povrchů, podlahy a osazování výplní</t>
  </si>
  <si>
    <t xml:space="preserve">    713 - Izolace tepelné</t>
  </si>
  <si>
    <t>Úpravy povrchů, podlahy a osazování výplní</t>
  </si>
  <si>
    <t>621221013</t>
  </si>
  <si>
    <t>Montáž kontaktního zateplení vnějších podhledů lepením a mechanickým kotvením desek z minerální vlny s podélnou orientací do dřeva přes 40 do 80 mm</t>
  </si>
  <si>
    <t>715268430</t>
  </si>
  <si>
    <t>"rímsa"76*0,7</t>
  </si>
  <si>
    <t>63151519</t>
  </si>
  <si>
    <t>deska tepelně izolační minerální kontaktních fasád podélné vlákno λ=0,036 tl 50mm</t>
  </si>
  <si>
    <t>-1238790410</t>
  </si>
  <si>
    <t>73,15*1,1 'Přepočtené koeficientem množství</t>
  </si>
  <si>
    <t>622211031</t>
  </si>
  <si>
    <t xml:space="preserve">Montáž kontaktního zateplení vnějších stěn lepením a mechanickým kotvením polystyrénových desek  do betonu a zdiva tl přes 120 do 160 mm</t>
  </si>
  <si>
    <t>-725585232</t>
  </si>
  <si>
    <t>28376425</t>
  </si>
  <si>
    <t>deska z polystyrénu XPS, hrana polodrážková a hladký povrch 300kPA tl 160mm</t>
  </si>
  <si>
    <t>264871785</t>
  </si>
  <si>
    <t>121,905*1,1 'Přepočtené koeficientem množství</t>
  </si>
  <si>
    <t>622212051</t>
  </si>
  <si>
    <t>Montáž kontaktního zateplení vnějšího ostění, nadpraží nebo parapetu hl. špalety do 400 mm lepením desek z polystyrenu tl do 40 mm</t>
  </si>
  <si>
    <t>26159749</t>
  </si>
  <si>
    <t>"ostení, nadpraží, parapety"(0,9*2+0,6*2)*5</t>
  </si>
  <si>
    <t>28376415</t>
  </si>
  <si>
    <t>deska z polystyrénu XPS, hrana polodrážková a hladký povrch 300kPA tl 30mm</t>
  </si>
  <si>
    <t>1819142719</t>
  </si>
  <si>
    <t>"ostení, nadpraží, parapety"(0,9*2+0,6*2)*5*0,3*1,1</t>
  </si>
  <si>
    <t>622221031</t>
  </si>
  <si>
    <t>Montáž kontaktního zateplení vnějších stěn lepením a mechanickým kotvením TI z minerální vlny s podélnou orientací do zdiva a betonu tl přes 120 do 160 mm</t>
  </si>
  <si>
    <t>-1166608550</t>
  </si>
  <si>
    <t>63151538</t>
  </si>
  <si>
    <t>deska tepelně izolační minerální kontaktních fasád podélné vlákno λ=0,036 tl 160mm</t>
  </si>
  <si>
    <t>-146189599</t>
  </si>
  <si>
    <t>692,017*1,1 'Přepočtené koeficientem množství</t>
  </si>
  <si>
    <t>622222051</t>
  </si>
  <si>
    <t>Montáž kontaktního zateplení vnějšího ostění, nadpraží nebo parapetu hl. špalety do 400 mm lepením desek z minerální vlny tl do 40 mm</t>
  </si>
  <si>
    <t>-2067926599</t>
  </si>
  <si>
    <t>"ostení, nadpraží, parapety"(2,1*2+1,5*2)*4*4</t>
  </si>
  <si>
    <t>(1,5*4*2)</t>
  </si>
  <si>
    <t>(1,65+2,45*2)</t>
  </si>
  <si>
    <t>(0,6*2+1,5*2)*2*4</t>
  </si>
  <si>
    <t>(1,35*2+1,5*2)*4</t>
  </si>
  <si>
    <t>(2,1*2+1,5*2)</t>
  </si>
  <si>
    <t>(2,1+2,25*2)</t>
  </si>
  <si>
    <t>(2,4+2,25*2)*3</t>
  </si>
  <si>
    <t>(1,5+2,25*2)*3</t>
  </si>
  <si>
    <t>"ostení, nadpraží, parapety"(2,1*2+1,5*2)*4</t>
  </si>
  <si>
    <t>(1,5*4*2*4)</t>
  </si>
  <si>
    <t>(1,6+2,1*2)</t>
  </si>
  <si>
    <t>1,5*4*3</t>
  </si>
  <si>
    <t>63151518</t>
  </si>
  <si>
    <t>deska tepelně izolační minerální kontaktních fasád podélné vlákno λ=0,036 tl 30mm</t>
  </si>
  <si>
    <t>-96412139</t>
  </si>
  <si>
    <t>"ostení, nadpraží, parapety"(2,1*2+1,5*2)*0,3*4*4*1,1</t>
  </si>
  <si>
    <t>(1,5*4*2)*0,3*1,1</t>
  </si>
  <si>
    <t>(1,65+2,45*2)*0,3*1,1</t>
  </si>
  <si>
    <t>(0,6*2+1,5*2)*2*4*0,3*1,1</t>
  </si>
  <si>
    <t>(1,35*2+1,5*2)*0,3*4*1,1</t>
  </si>
  <si>
    <t>(2,1*2+1,5*2)*0,3*1,1</t>
  </si>
  <si>
    <t>(2,1+2,25*2)*0,3*3*1,1</t>
  </si>
  <si>
    <t>(2,4+2,25*2)*3*0,3*1,1</t>
  </si>
  <si>
    <t>(1,5+2,25*2)*0,3*3*1,1</t>
  </si>
  <si>
    <t>"ostení, nadpraží, parapety"(2,1*2+1,5*2)*4*0,3*1,1</t>
  </si>
  <si>
    <t>(1,35*2+1,5*2)*4*0,3*1,1</t>
  </si>
  <si>
    <t>(1,5*4*2*4)*0,3*1,1</t>
  </si>
  <si>
    <t>(1,6+2,1*2)*0,3*1,1</t>
  </si>
  <si>
    <t>1,5*4*3*0,3*1,1</t>
  </si>
  <si>
    <t>622252001</t>
  </si>
  <si>
    <t>Montáž profilů kontaktního zateplení připevněných mechanicky</t>
  </si>
  <si>
    <t>-259815948</t>
  </si>
  <si>
    <t>"zakl. lišta"43,9+20</t>
  </si>
  <si>
    <t>59051653</t>
  </si>
  <si>
    <t>profil zakládací Al tl 0,7mm pro ETICS pro izolant tl 160mm</t>
  </si>
  <si>
    <t>-874928915</t>
  </si>
  <si>
    <t>63,9*1,05 'Přepočtené koeficientem množství</t>
  </si>
  <si>
    <t>622252002</t>
  </si>
  <si>
    <t>Montáž profilů kontaktního zateplení lepených</t>
  </si>
  <si>
    <t>-1879903691</t>
  </si>
  <si>
    <t>"rímsa"76</t>
  </si>
  <si>
    <t>"nadpraží"</t>
  </si>
  <si>
    <t>(2,1)*4*4</t>
  </si>
  <si>
    <t>(1,5*2)</t>
  </si>
  <si>
    <t>(1,65)</t>
  </si>
  <si>
    <t>(0,6)*2*4</t>
  </si>
  <si>
    <t>(1,35)*4</t>
  </si>
  <si>
    <t>(2,1)</t>
  </si>
  <si>
    <t>(2,4)*3</t>
  </si>
  <si>
    <t>(1,5)*3</t>
  </si>
  <si>
    <t>(2,1)*4</t>
  </si>
  <si>
    <t>(1,5)</t>
  </si>
  <si>
    <t>(1,6)</t>
  </si>
  <si>
    <t>1,5*3</t>
  </si>
  <si>
    <t>0,9*5</t>
  </si>
  <si>
    <t>"ostení"</t>
  </si>
  <si>
    <t>(1,5*2)*4*4</t>
  </si>
  <si>
    <t>(1,5*2*2)</t>
  </si>
  <si>
    <t>(2,45*2)</t>
  </si>
  <si>
    <t>(1,5*2)*2*4</t>
  </si>
  <si>
    <t>(1,5*2)*4</t>
  </si>
  <si>
    <t>(2,25*2)</t>
  </si>
  <si>
    <t>(2,25*2)*3</t>
  </si>
  <si>
    <t>(1,5*2*2*4)</t>
  </si>
  <si>
    <t>(2,1*2)</t>
  </si>
  <si>
    <t>1,5*2*3</t>
  </si>
  <si>
    <t>0,6*2*5</t>
  </si>
  <si>
    <t>"rohy"9*12,5</t>
  </si>
  <si>
    <t>63127464</t>
  </si>
  <si>
    <t>profil rohový Al 15x15mm s výztužnou tkaninou š 100mm pro ETICS</t>
  </si>
  <si>
    <t>-2028082724</t>
  </si>
  <si>
    <t>(1,5*2)*4*4*1,1</t>
  </si>
  <si>
    <t>(1,5*2*2)*1,1</t>
  </si>
  <si>
    <t>(2,45*2)*1,1</t>
  </si>
  <si>
    <t>(1,5*2)*2*4*1,1</t>
  </si>
  <si>
    <t>(1,5*2)*4*1,1</t>
  </si>
  <si>
    <t>(1,5*2)*1,1</t>
  </si>
  <si>
    <t>(2,25*2)*1,1</t>
  </si>
  <si>
    <t>(2,25*2)*3*1,1</t>
  </si>
  <si>
    <t>(1,5*2*2*4)*1,1</t>
  </si>
  <si>
    <t>(2,1*2)*1,1</t>
  </si>
  <si>
    <t>1,5*2*3*1,1</t>
  </si>
  <si>
    <t>0,6*2*5*1,1</t>
  </si>
  <si>
    <t>"rohy"9*12,5*1,1</t>
  </si>
  <si>
    <t>366,41*1,1 'Přepočtené koeficientem množství</t>
  </si>
  <si>
    <t>28342207</t>
  </si>
  <si>
    <t>profil okenní zakončovací protipožární s okapnicí a tkaninou pro nadpraží ETICS</t>
  </si>
  <si>
    <t>-441934523</t>
  </si>
  <si>
    <t>"rímsa"76*1,1</t>
  </si>
  <si>
    <t>(2,1)*4*4*1,1</t>
  </si>
  <si>
    <t>(1,65)*1,1</t>
  </si>
  <si>
    <t>(0,6)*2*4*1,1</t>
  </si>
  <si>
    <t>(1,35)*4*1,1</t>
  </si>
  <si>
    <t>(2,1)*1,1</t>
  </si>
  <si>
    <t>(2,4)*3*1,1</t>
  </si>
  <si>
    <t>(1,5)*3*1,1</t>
  </si>
  <si>
    <t>(2,1)*4*1,1</t>
  </si>
  <si>
    <t>(1,5)*1,1</t>
  </si>
  <si>
    <t>(1,6)*1,1</t>
  </si>
  <si>
    <t>1,5*3*1,1</t>
  </si>
  <si>
    <t>0,9*5*1,1</t>
  </si>
  <si>
    <t>188,155*1,1 'Přepočtené koeficientem množství</t>
  </si>
  <si>
    <t>R-6225111</t>
  </si>
  <si>
    <t xml:space="preserve">D+M mozaikové omítky s přírodním kamenivem vč. penetrace </t>
  </si>
  <si>
    <t>475966996</t>
  </si>
  <si>
    <t>"ostění, nadpraží"(0,9+0,6*2)*0,3*5</t>
  </si>
  <si>
    <t>R-6225210</t>
  </si>
  <si>
    <t xml:space="preserve">Tenkovrstvá silikátová zatíraná omítka zrnitost 1,5  mm  + 0,5 mm vnějších stěn</t>
  </si>
  <si>
    <t>498248872</t>
  </si>
  <si>
    <t xml:space="preserve">Poznámka k položce:_x000d_
Omítka bude provedena ve dvou vrstvách - zrno 1 mm a zrno 0,5 mm, vč. penetrace </t>
  </si>
  <si>
    <t>713</t>
  </si>
  <si>
    <t>Izolace tepelné</t>
  </si>
  <si>
    <t>713121121</t>
  </si>
  <si>
    <t>Montáž izolace tepelné podlah volně kladenými rohožemi, pásy, dílci, deskami 2 vrstvy</t>
  </si>
  <si>
    <t>-960392099</t>
  </si>
  <si>
    <t>"zateplení podlahy půdy"290</t>
  </si>
  <si>
    <t>63148104</t>
  </si>
  <si>
    <t>deska tepelně izolační minerální 9 tl 100mm</t>
  </si>
  <si>
    <t>-768229246</t>
  </si>
  <si>
    <t>290*2,2 'Přepočtené koeficientem množství</t>
  </si>
  <si>
    <t>998713203</t>
  </si>
  <si>
    <t>Přesun hmot procentní pro izolace tepelné v objektech v přes 12 do 24 m</t>
  </si>
  <si>
    <t>1950647896</t>
  </si>
  <si>
    <t>998713292</t>
  </si>
  <si>
    <t>Příplatek k přesunu hmot procentní 713 za zvětšený přesun do 100 m</t>
  </si>
  <si>
    <t>-781494104</t>
  </si>
  <si>
    <t>R-7132000</t>
  </si>
  <si>
    <t>D+M parozábrany z PE fóle 140 g/m2</t>
  </si>
  <si>
    <t>-758086865</t>
  </si>
  <si>
    <t>"zateplení podlahy pudy"290</t>
  </si>
  <si>
    <t>R-7132001</t>
  </si>
  <si>
    <t xml:space="preserve">D+M geotextílie  120 g/m2</t>
  </si>
  <si>
    <t>332735485</t>
  </si>
  <si>
    <t>002 - Ostatní a vedlejší náklady - opravy</t>
  </si>
  <si>
    <t>Ostrava - POruba</t>
  </si>
  <si>
    <t>Moravskoslezský kraj</t>
  </si>
  <si>
    <t>VRN - VRN</t>
  </si>
  <si>
    <t xml:space="preserve">    999 - Ostatní vedlejší náklady </t>
  </si>
  <si>
    <t>VRN</t>
  </si>
  <si>
    <t>999</t>
  </si>
  <si>
    <t xml:space="preserve">Ostatní vedlejší náklady </t>
  </si>
  <si>
    <t>R-99902</t>
  </si>
  <si>
    <t xml:space="preserve">Vytýčení a ochrana st. inženýrských sítí </t>
  </si>
  <si>
    <t>-1720926497</t>
  </si>
  <si>
    <t xml:space="preserve">Poznámka k položce:_x000d_
Ochrana stávajících inženýrských sítí na staveništi_x000d_
Náklady na přezkoumání podkladů objednatele o stavu inženýrských sítí_x000d_
probíhajících staveništěm nebo dotčenými stavbou i mimo území staveništi_x000d_
Vytýčení jejich skutečné  trasy dle podmínek správců sítí v dokladové části_x000d_
Zajištění  aktualizace vyjádření správců sítí v případě ukončení platnosti vyjádření_x000d_
Zajištění a zebezpečení stávajících inženýrských sítí a přípojek při výkopových a bouracích pracích</t>
  </si>
  <si>
    <t>R-99903</t>
  </si>
  <si>
    <t xml:space="preserve">Dočasná dopravní opatření </t>
  </si>
  <si>
    <t>100097771</t>
  </si>
  <si>
    <t>Poznámka k položce:_x000d_
Náklady na vyhotovení návrhu dočasného dopravního značení, jeho projednání_x000d_
s dotčenými orgány a organizacemi, dodání dopravních značek, jejich rozmístění a ppřemístování,jejich údržba v průběhuvýstavby včetně následného odstranění po ukončení stavebních prací</t>
  </si>
  <si>
    <t>R-99904</t>
  </si>
  <si>
    <t>Užívání veřejných ploch a prostranství vč. vyřízení a poplatku za zábor veř. prostranství</t>
  </si>
  <si>
    <t>-1723495351</t>
  </si>
  <si>
    <t xml:space="preserve">Poznámka k položce:_x000d_
Náklady a poplatky spojené s užíváním veřejných ploch a prostranství, vč. užívání ploch v souvislosti s uložením stavebního materiálu nebo stavebního odpadu </t>
  </si>
  <si>
    <t>R-99905</t>
  </si>
  <si>
    <t xml:space="preserve">Vypracování výrobní dokumentace a technologických postupů provádění prací </t>
  </si>
  <si>
    <t>1866021125</t>
  </si>
  <si>
    <t>R-99906</t>
  </si>
  <si>
    <t>Dokumentace skutečného provedení stavby v počtu a formátech dle SoD</t>
  </si>
  <si>
    <t>415335825</t>
  </si>
  <si>
    <t>R-99908</t>
  </si>
  <si>
    <t>Vybudování zařízení staveniště</t>
  </si>
  <si>
    <t>-1794545420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</si>
  <si>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</t>
  </si>
  <si>
    <t>R-99909</t>
  </si>
  <si>
    <t xml:space="preserve">Provoz zařízení staveniště </t>
  </si>
  <si>
    <t>1000580512</t>
  </si>
  <si>
    <t>Poznámka k položce:_x000d_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</t>
  </si>
  <si>
    <t>R-9991010</t>
  </si>
  <si>
    <t xml:space="preserve">Odstranění zařízení staveniště </t>
  </si>
  <si>
    <t>-2020183535</t>
  </si>
  <si>
    <t xml:space="preserve">Poznámka k položce:_x000d_
náklady  na odstranění zařízení staveniště, uvedení stavbou dotčených ploch a ploch zařízení staveniště do původního stavu</t>
  </si>
  <si>
    <t>R-9991013</t>
  </si>
  <si>
    <t xml:space="preserve">Ornitologický průzkum před zahájením prací </t>
  </si>
  <si>
    <t>496945281</t>
  </si>
  <si>
    <t>R-9991014</t>
  </si>
  <si>
    <t xml:space="preserve">Ekologický dohled </t>
  </si>
  <si>
    <t>-287053064</t>
  </si>
  <si>
    <t>11</t>
  </si>
  <si>
    <t>R-9991015</t>
  </si>
  <si>
    <t>Opatření vyplývající z ornitologického posudku - budky pro ptáky</t>
  </si>
  <si>
    <t>-392238692</t>
  </si>
  <si>
    <t>12</t>
  </si>
  <si>
    <t>R-9991017</t>
  </si>
  <si>
    <t xml:space="preserve">Odtrhové a tahové  zkoušky , zpracování kotevního plánu </t>
  </si>
  <si>
    <t>2023573644</t>
  </si>
  <si>
    <t>R-9991018</t>
  </si>
  <si>
    <t xml:space="preserve">Revize komínů </t>
  </si>
  <si>
    <t>-692048459</t>
  </si>
  <si>
    <t xml:space="preserve">003 - Hromosvod - opravy </t>
  </si>
  <si>
    <t xml:space="preserve"> </t>
  </si>
  <si>
    <t>D1 - Elektromontáže</t>
  </si>
  <si>
    <t xml:space="preserve">D2 - Zemní práce </t>
  </si>
  <si>
    <t xml:space="preserve">D3 - Materiály </t>
  </si>
  <si>
    <t>D4 - HZS</t>
  </si>
  <si>
    <t>D6 - HZS</t>
  </si>
  <si>
    <t>D1</t>
  </si>
  <si>
    <t>Elektromontáže</t>
  </si>
  <si>
    <t>Pol1</t>
  </si>
  <si>
    <t>krabice pro zkuš.svorku skryt.svodů hromosvodu pod om.</t>
  </si>
  <si>
    <t>ks</t>
  </si>
  <si>
    <t>Pol2</t>
  </si>
  <si>
    <t>uzem. v zemi FeZn do 120 mm2 vč.svorek;propoj.aj.</t>
  </si>
  <si>
    <t>Pol3</t>
  </si>
  <si>
    <t>uzem. v zemi FeZn R=8-10 mm vč.svorek;propoj.aj.</t>
  </si>
  <si>
    <t>Pol4</t>
  </si>
  <si>
    <t xml:space="preserve">svod. vodiče AlMgSi  (CUI) R=8mm + podpěry</t>
  </si>
  <si>
    <t>Pol5</t>
  </si>
  <si>
    <t>jímací tyč AlMgSi do 3m délky na beton.podstavci</t>
  </si>
  <si>
    <t>Pol6</t>
  </si>
  <si>
    <t xml:space="preserve">svorky hromosvodové do 2 šroubu  SS</t>
  </si>
  <si>
    <t>Pol7</t>
  </si>
  <si>
    <t>svorky hromosvodové do 2 šroubu SR 03</t>
  </si>
  <si>
    <t>Pol8</t>
  </si>
  <si>
    <t>svorky hromosv.nad 2 šrouby ( SZ )</t>
  </si>
  <si>
    <t>Pol9</t>
  </si>
  <si>
    <t>svorky hromosv.nad 2 šrouby SO</t>
  </si>
  <si>
    <t>Pol10</t>
  </si>
  <si>
    <t>svorky hromosv.nad 2 šrouby SK</t>
  </si>
  <si>
    <t>Pol11</t>
  </si>
  <si>
    <t>tyčový zemnič vč.zaražení do země a připoj. do 2m</t>
  </si>
  <si>
    <t>Pol12</t>
  </si>
  <si>
    <t>ochranný úhelník nebo trubka s držáky do zdiva</t>
  </si>
  <si>
    <t>D2</t>
  </si>
  <si>
    <t xml:space="preserve">Zemní práce </t>
  </si>
  <si>
    <t>Pol13</t>
  </si>
  <si>
    <t>kabel.rýha 35cm/šíř. 40cm/hl. zem.tř.3</t>
  </si>
  <si>
    <t>Pol14</t>
  </si>
  <si>
    <t>ruč.zához.kab.rýhy 35cm šíř.40cm hl.zem.tř.3</t>
  </si>
  <si>
    <t>D3</t>
  </si>
  <si>
    <t xml:space="preserve">Materiály </t>
  </si>
  <si>
    <t>Pol15</t>
  </si>
  <si>
    <t>ZEM.DRAT FEZN 10 MM (0.62 kg/m)</t>
  </si>
  <si>
    <t>Kg</t>
  </si>
  <si>
    <t>Pol16</t>
  </si>
  <si>
    <t xml:space="preserve">ZEM.DOT UNI  -DRZAK OCHR.TYCE,JÍMAČE</t>
  </si>
  <si>
    <t>Ks</t>
  </si>
  <si>
    <t>Pol17</t>
  </si>
  <si>
    <t>ZEM.TYC JIMACI JP 2M AL</t>
  </si>
  <si>
    <t>KS</t>
  </si>
  <si>
    <t>Pol18</t>
  </si>
  <si>
    <t>ZEM.SVORKA SK</t>
  </si>
  <si>
    <t>Pol19</t>
  </si>
  <si>
    <t>ZEM.PODPERA PV 01</t>
  </si>
  <si>
    <t>Pol20</t>
  </si>
  <si>
    <t>ZEM.PODPERA PV 15</t>
  </si>
  <si>
    <t>Pol21</t>
  </si>
  <si>
    <t>ZEM.SVORKA SZ</t>
  </si>
  <si>
    <t>Pol22</t>
  </si>
  <si>
    <t>ZEM.SVORKA SS</t>
  </si>
  <si>
    <t>Pol23</t>
  </si>
  <si>
    <t>ZEM.SVORKA SJ 01</t>
  </si>
  <si>
    <t>Pol24</t>
  </si>
  <si>
    <t>ZEM.SVORKA SO VELKA</t>
  </si>
  <si>
    <t>Pol25</t>
  </si>
  <si>
    <t>ZEM.SVORKA SR 02 pas.+pas.</t>
  </si>
  <si>
    <t>Pol26</t>
  </si>
  <si>
    <t>ZEM.SVORKA SR 03 pas.+kul.</t>
  </si>
  <si>
    <t>Pol27</t>
  </si>
  <si>
    <t>ZEM.PASEK FEZN 30/4</t>
  </si>
  <si>
    <t>Pol28</t>
  </si>
  <si>
    <t>ZEM.TYC ZT 2M</t>
  </si>
  <si>
    <t>Pol29</t>
  </si>
  <si>
    <t>ZEM.PODPERA PV 22</t>
  </si>
  <si>
    <t>Pol30</t>
  </si>
  <si>
    <t>ZEM.OCHR. TRUBKA OT 1,8M</t>
  </si>
  <si>
    <t>Pol31</t>
  </si>
  <si>
    <t xml:space="preserve">ZEM.V  DRAT AlMgSi 8mm</t>
  </si>
  <si>
    <t>KG</t>
  </si>
  <si>
    <t>Pol32</t>
  </si>
  <si>
    <t xml:space="preserve">ZEM.DEHN  476010   KRABICE S SZ POD OM., NEREZ KRYT</t>
  </si>
  <si>
    <t>Pol33</t>
  </si>
  <si>
    <t>Tyč izolační IZT V680</t>
  </si>
  <si>
    <t>Pol34</t>
  </si>
  <si>
    <t xml:space="preserve">Držák oddál.hrom. na trub.  D-OH ST 06   prum.60mm</t>
  </si>
  <si>
    <t>Pol35</t>
  </si>
  <si>
    <t xml:space="preserve">ZEM.DEHN  830208  VODIČ CUI  3M</t>
  </si>
  <si>
    <t>Pol36</t>
  </si>
  <si>
    <t>SMRST.TRUBICE TLS 19/6</t>
  </si>
  <si>
    <t>D4</t>
  </si>
  <si>
    <t>HZS</t>
  </si>
  <si>
    <t>Pol34.1</t>
  </si>
  <si>
    <t>AUTO s plošinou do 10m</t>
  </si>
  <si>
    <t>hod.</t>
  </si>
  <si>
    <t>1731074465</t>
  </si>
  <si>
    <t>Pol37</t>
  </si>
  <si>
    <t>Revize hromosvodu</t>
  </si>
  <si>
    <t>Pol38</t>
  </si>
  <si>
    <t>Demontáž hromosvodu</t>
  </si>
  <si>
    <t>D6</t>
  </si>
  <si>
    <t>Prořez materiálu 5% z ceny materiálu</t>
  </si>
  <si>
    <t>1506520160</t>
  </si>
  <si>
    <t xml:space="preserve">Podružný materiál </t>
  </si>
  <si>
    <t>-1840218816</t>
  </si>
  <si>
    <t>Podíl přidružených výkonů</t>
  </si>
  <si>
    <t>1353998165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</si>
</sst>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0.21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0.15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0.15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20221903001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Stavební úpravy bytových domů -  a ul. Masarykova č. p. 287  v Bohumíně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Bohumín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17. 3. 2022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Bohumín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ATRIS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Barbora Kyšková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'001.1 - stavební úpravy M...'!J30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'001.1 - stavební úpravy M...'!P134</f>
        <v>0</v>
      </c>
      <c r="AV95" s="129">
        <f>'001.1 - stavební úpravy M...'!J33</f>
        <v>0</v>
      </c>
      <c r="AW95" s="129">
        <f>'001.1 - stavební úpravy M...'!J34</f>
        <v>0</v>
      </c>
      <c r="AX95" s="129">
        <f>'001.1 - stavební úpravy M...'!J35</f>
        <v>0</v>
      </c>
      <c r="AY95" s="129">
        <f>'001.1 - stavební úpravy M...'!J36</f>
        <v>0</v>
      </c>
      <c r="AZ95" s="129">
        <f>'001.1 - stavební úpravy M...'!F33</f>
        <v>0</v>
      </c>
      <c r="BA95" s="129">
        <f>'001.1 - stavební úpravy M...'!F34</f>
        <v>0</v>
      </c>
      <c r="BB95" s="129">
        <f>'001.1 - stavební úpravy M...'!F35</f>
        <v>0</v>
      </c>
      <c r="BC95" s="129">
        <f>'001.1 - stavební úpravy M...'!F36</f>
        <v>0</v>
      </c>
      <c r="BD95" s="131">
        <f>'001.1 - stavební úpravy M...'!F37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24.7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'001.2 - stavební úpravy M...'!J30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'001.2 - stavební úpravy M...'!P121</f>
        <v>0</v>
      </c>
      <c r="AV96" s="129">
        <f>'001.2 - stavební úpravy M...'!J33</f>
        <v>0</v>
      </c>
      <c r="AW96" s="129">
        <f>'001.2 - stavební úpravy M...'!J34</f>
        <v>0</v>
      </c>
      <c r="AX96" s="129">
        <f>'001.2 - stavební úpravy M...'!J35</f>
        <v>0</v>
      </c>
      <c r="AY96" s="129">
        <f>'001.2 - stavební úpravy M...'!J36</f>
        <v>0</v>
      </c>
      <c r="AZ96" s="129">
        <f>'001.2 - stavební úpravy M...'!F33</f>
        <v>0</v>
      </c>
      <c r="BA96" s="129">
        <f>'001.2 - stavební úpravy M...'!F34</f>
        <v>0</v>
      </c>
      <c r="BB96" s="129">
        <f>'001.2 - stavební úpravy M...'!F35</f>
        <v>0</v>
      </c>
      <c r="BC96" s="129">
        <f>'001.2 - stavební úpravy M...'!F36</f>
        <v>0</v>
      </c>
      <c r="BD96" s="131">
        <f>'001.2 - stavební úpravy M...'!F37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'002 - Ostatní a vedlejší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'002 - Ostatní a vedlejší ...'!P118</f>
        <v>0</v>
      </c>
      <c r="AV97" s="129">
        <f>'002 - Ostatní a vedlejší ...'!J33</f>
        <v>0</v>
      </c>
      <c r="AW97" s="129">
        <f>'002 - Ostatní a vedlejší ...'!J34</f>
        <v>0</v>
      </c>
      <c r="AX97" s="129">
        <f>'002 - Ostatní a vedlejší ...'!J35</f>
        <v>0</v>
      </c>
      <c r="AY97" s="129">
        <f>'002 - Ostatní a vedlejší ...'!J36</f>
        <v>0</v>
      </c>
      <c r="AZ97" s="129">
        <f>'002 - Ostatní a vedlejší ...'!F33</f>
        <v>0</v>
      </c>
      <c r="BA97" s="129">
        <f>'002 - Ostatní a vedlejší ...'!F34</f>
        <v>0</v>
      </c>
      <c r="BB97" s="129">
        <f>'002 - Ostatní a vedlejší ...'!F35</f>
        <v>0</v>
      </c>
      <c r="BC97" s="129">
        <f>'002 - Ostatní a vedlejší ...'!F36</f>
        <v>0</v>
      </c>
      <c r="BD97" s="131">
        <f>'002 - Ostatní a vedlejší 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93</v>
      </c>
      <c r="CM97" s="132" t="s">
        <v>84</v>
      </c>
    </row>
    <row r="98" s="7" customFormat="1" ht="16.5" customHeight="1">
      <c r="A98" s="120" t="s">
        <v>80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'003 - Hromosvod - opravy 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33">
        <v>0</v>
      </c>
      <c r="AT98" s="134">
        <f>ROUND(SUM(AV98:AW98),2)</f>
        <v>0</v>
      </c>
      <c r="AU98" s="135">
        <f>'003 - Hromosvod - opravy '!P121</f>
        <v>0</v>
      </c>
      <c r="AV98" s="134">
        <f>'003 - Hromosvod - opravy '!J33</f>
        <v>0</v>
      </c>
      <c r="AW98" s="134">
        <f>'003 - Hromosvod - opravy '!J34</f>
        <v>0</v>
      </c>
      <c r="AX98" s="134">
        <f>'003 - Hromosvod - opravy '!J35</f>
        <v>0</v>
      </c>
      <c r="AY98" s="134">
        <f>'003 - Hromosvod - opravy '!J36</f>
        <v>0</v>
      </c>
      <c r="AZ98" s="134">
        <f>'003 - Hromosvod - opravy '!F33</f>
        <v>0</v>
      </c>
      <c r="BA98" s="134">
        <f>'003 - Hromosvod - opravy '!F34</f>
        <v>0</v>
      </c>
      <c r="BB98" s="134">
        <f>'003 - Hromosvod - opravy '!F35</f>
        <v>0</v>
      </c>
      <c r="BC98" s="134">
        <f>'003 - Hromosvod - opravy '!F36</f>
        <v>0</v>
      </c>
      <c r="BD98" s="136">
        <f>'003 - Hromosvod - opravy '!F37</f>
        <v>0</v>
      </c>
      <c r="BE98" s="7"/>
      <c r="BT98" s="132" t="s">
        <v>84</v>
      </c>
      <c r="BV98" s="132" t="s">
        <v>78</v>
      </c>
      <c r="BW98" s="132" t="s">
        <v>96</v>
      </c>
      <c r="BX98" s="132" t="s">
        <v>5</v>
      </c>
      <c r="CL98" s="132" t="s">
        <v>1</v>
      </c>
      <c r="CM98" s="132" t="s">
        <v>86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XoqV6hyhJtyU+q351yQ5/1xrbZgr5RH5MspKMe8gVl1W0sBQoC/eIalIMk4lSdQJysIWBMs5+6WIKhIsj2+TUw==" hashValue="Bq0Z74Ce3zcuO6steWN68xKy5HV+Z5rkhl9lMRZqayDaoqIEcHHOmVZzy6Wlix7XXxMakSzFpHSBSN6PihhGB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.1 - stavební úpravy M...'!C2" display="/"/>
    <hyperlink ref="A96" location="'001.2 - stavební úpravy M...'!C2" display="/"/>
    <hyperlink ref="A97" location="'002 - Ostatní a vedlejší ...'!C2" display="/"/>
    <hyperlink ref="A98" location="'003 - Hromosvod - opravy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Stavební úpravy bytových domů -  a ul. Masarykova č. p. 287  v Bohumíně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ROUND((SUM(BE134:BE586)),  2)</f>
        <v>0</v>
      </c>
      <c r="G33" s="39"/>
      <c r="H33" s="39"/>
      <c r="I33" s="156">
        <v>0.21</v>
      </c>
      <c r="J33" s="155">
        <f>ROUND(((SUM(BE134:BE586))*I33),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ROUND((SUM(BF134:BF586)),  2)</f>
        <v>0</v>
      </c>
      <c r="G34" s="39"/>
      <c r="H34" s="39"/>
      <c r="I34" s="156">
        <v>0.15</v>
      </c>
      <c r="J34" s="155">
        <f>ROUND(((SUM(BF134:BF586))*I34),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ROUND((SUM(BG134:BG586)),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ROUND((SUM(BH134:BH586)),  2)</f>
        <v>0</v>
      </c>
      <c r="G36" s="39"/>
      <c r="H36" s="39"/>
      <c r="I36" s="156">
        <v>0.15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ROUND((SUM(BI134:BI586)),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Stavební úpravy bytových domů -  a ul. Masarykova č. p. 287  v Bohumíně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001.1 - stavební úpravy Masarykova 287 - opravy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17. 3. 2022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J135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J136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J159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J166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J167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110</v>
      </c>
      <c r="E102" s="189"/>
      <c r="F102" s="189"/>
      <c r="G102" s="189"/>
      <c r="H102" s="189"/>
      <c r="I102" s="189"/>
      <c r="J102" s="190">
        <f>J196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111</v>
      </c>
      <c r="E103" s="189"/>
      <c r="F103" s="189"/>
      <c r="G103" s="189"/>
      <c r="H103" s="189"/>
      <c r="I103" s="189"/>
      <c r="J103" s="190">
        <f>J301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112</v>
      </c>
      <c r="E104" s="189"/>
      <c r="F104" s="189"/>
      <c r="G104" s="189"/>
      <c r="H104" s="189"/>
      <c r="I104" s="189"/>
      <c r="J104" s="190">
        <f>J413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113</v>
      </c>
      <c r="E105" s="189"/>
      <c r="F105" s="189"/>
      <c r="G105" s="189"/>
      <c r="H105" s="189"/>
      <c r="I105" s="189"/>
      <c r="J105" s="190">
        <f>J423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114</v>
      </c>
      <c r="E106" s="183"/>
      <c r="F106" s="183"/>
      <c r="G106" s="183"/>
      <c r="H106" s="183"/>
      <c r="I106" s="183"/>
      <c r="J106" s="184">
        <f>J427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115</v>
      </c>
      <c r="E107" s="189"/>
      <c r="F107" s="189"/>
      <c r="G107" s="189"/>
      <c r="H107" s="189"/>
      <c r="I107" s="189"/>
      <c r="J107" s="190">
        <f>J428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116</v>
      </c>
      <c r="E108" s="189"/>
      <c r="F108" s="189"/>
      <c r="G108" s="189"/>
      <c r="H108" s="189"/>
      <c r="I108" s="189"/>
      <c r="J108" s="190">
        <f>J453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117</v>
      </c>
      <c r="E109" s="189"/>
      <c r="F109" s="189"/>
      <c r="G109" s="189"/>
      <c r="H109" s="189"/>
      <c r="I109" s="189"/>
      <c r="J109" s="190">
        <f>J460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118</v>
      </c>
      <c r="E110" s="189"/>
      <c r="F110" s="189"/>
      <c r="G110" s="189"/>
      <c r="H110" s="189"/>
      <c r="I110" s="189"/>
      <c r="J110" s="190">
        <f>J479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119</v>
      </c>
      <c r="E111" s="189"/>
      <c r="F111" s="189"/>
      <c r="G111" s="189"/>
      <c r="H111" s="189"/>
      <c r="I111" s="189"/>
      <c r="J111" s="190">
        <f>J537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120</v>
      </c>
      <c r="E112" s="189"/>
      <c r="F112" s="189"/>
      <c r="G112" s="189"/>
      <c r="H112" s="189"/>
      <c r="I112" s="189"/>
      <c r="J112" s="190">
        <f>J563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121</v>
      </c>
      <c r="E113" s="189"/>
      <c r="F113" s="189"/>
      <c r="G113" s="189"/>
      <c r="H113" s="189"/>
      <c r="I113" s="189"/>
      <c r="J113" s="190">
        <f>J575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122</v>
      </c>
      <c r="E114" s="189"/>
      <c r="F114" s="189"/>
      <c r="G114" s="189"/>
      <c r="H114" s="189"/>
      <c r="I114" s="189"/>
      <c r="J114" s="190">
        <f>J582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123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6.25" customHeight="1">
      <c r="A124" s="39"/>
      <c r="B124" s="40"/>
      <c r="C124" s="41"/>
      <c r="D124" s="41"/>
      <c r="E124" s="175" t="str">
        <f>E7</f>
        <v xml:space="preserve">Stavební úpravy bytových domů -  a ul. Masarykova č. p. 287  v Bohumíně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98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 xml:space="preserve">001.1 - stavební úpravy Masarykova 287 - opravy 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>Bohumín</v>
      </c>
      <c r="G128" s="41"/>
      <c r="H128" s="41"/>
      <c r="I128" s="33" t="s">
        <v>22</v>
      </c>
      <c r="J128" s="80" t="str">
        <f>IF(J12="","",J12)</f>
        <v>17. 3. 2022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>Město Bohumín</v>
      </c>
      <c r="G130" s="41"/>
      <c r="H130" s="41"/>
      <c r="I130" s="33" t="s">
        <v>30</v>
      </c>
      <c r="J130" s="37" t="str">
        <f>E21</f>
        <v>ATRIS s.r.o.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28</v>
      </c>
      <c r="D131" s="41"/>
      <c r="E131" s="41"/>
      <c r="F131" s="28" t="str">
        <f>IF(E18="","",E18)</f>
        <v>Vyplň údaj</v>
      </c>
      <c r="G131" s="41"/>
      <c r="H131" s="41"/>
      <c r="I131" s="33" t="s">
        <v>33</v>
      </c>
      <c r="J131" s="37" t="str">
        <f>E24</f>
        <v>Barbora Kyšková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192"/>
      <c r="B133" s="193"/>
      <c r="C133" s="194" t="s">
        <v>124</v>
      </c>
      <c r="D133" s="195" t="s">
        <v>61</v>
      </c>
      <c r="E133" s="195" t="s">
        <v>57</v>
      </c>
      <c r="F133" s="195" t="s">
        <v>58</v>
      </c>
      <c r="G133" s="195" t="s">
        <v>125</v>
      </c>
      <c r="H133" s="195" t="s">
        <v>126</v>
      </c>
      <c r="I133" s="195" t="s">
        <v>127</v>
      </c>
      <c r="J133" s="195" t="s">
        <v>102</v>
      </c>
      <c r="K133" s="196" t="s">
        <v>128</v>
      </c>
      <c r="L133" s="197"/>
      <c r="M133" s="101" t="s">
        <v>1</v>
      </c>
      <c r="N133" s="102" t="s">
        <v>40</v>
      </c>
      <c r="O133" s="102" t="s">
        <v>129</v>
      </c>
      <c r="P133" s="102" t="s">
        <v>130</v>
      </c>
      <c r="Q133" s="102" t="s">
        <v>131</v>
      </c>
      <c r="R133" s="102" t="s">
        <v>132</v>
      </c>
      <c r="S133" s="102" t="s">
        <v>133</v>
      </c>
      <c r="T133" s="103" t="s">
        <v>134</v>
      </c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</row>
    <row r="134" s="2" customFormat="1" ht="22.8" customHeight="1">
      <c r="A134" s="39"/>
      <c r="B134" s="40"/>
      <c r="C134" s="108" t="s">
        <v>135</v>
      </c>
      <c r="D134" s="41"/>
      <c r="E134" s="41"/>
      <c r="F134" s="41"/>
      <c r="G134" s="41"/>
      <c r="H134" s="41"/>
      <c r="I134" s="41"/>
      <c r="J134" s="198">
        <f>BK134</f>
        <v>0</v>
      </c>
      <c r="K134" s="41"/>
      <c r="L134" s="45"/>
      <c r="M134" s="104"/>
      <c r="N134" s="199"/>
      <c r="O134" s="105"/>
      <c r="P134" s="200">
        <f>P135+P427</f>
        <v>0</v>
      </c>
      <c r="Q134" s="105"/>
      <c r="R134" s="200">
        <f>R135+R427</f>
        <v>86.624632170000016</v>
      </c>
      <c r="S134" s="105"/>
      <c r="T134" s="201">
        <f>T135+T427</f>
        <v>125.76592199999998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75</v>
      </c>
      <c r="AU134" s="18" t="s">
        <v>104</v>
      </c>
      <c r="BK134" s="202">
        <f>BK135+BK427</f>
        <v>0</v>
      </c>
    </row>
    <row r="135" s="12" customFormat="1" ht="25.92" customHeight="1">
      <c r="A135" s="12"/>
      <c r="B135" s="203"/>
      <c r="C135" s="204"/>
      <c r="D135" s="205" t="s">
        <v>75</v>
      </c>
      <c r="E135" s="206" t="s">
        <v>136</v>
      </c>
      <c r="F135" s="206" t="s">
        <v>137</v>
      </c>
      <c r="G135" s="204"/>
      <c r="H135" s="204"/>
      <c r="I135" s="207"/>
      <c r="J135" s="208">
        <f>BK135</f>
        <v>0</v>
      </c>
      <c r="K135" s="204"/>
      <c r="L135" s="209"/>
      <c r="M135" s="210"/>
      <c r="N135" s="211"/>
      <c r="O135" s="211"/>
      <c r="P135" s="212">
        <f>P136+P159+P166+P167+P196+P301+P413+P423</f>
        <v>0</v>
      </c>
      <c r="Q135" s="211"/>
      <c r="R135" s="212">
        <f>R136+R159+R166+R167+R196+R301+R413+R423</f>
        <v>78.104858270000016</v>
      </c>
      <c r="S135" s="211"/>
      <c r="T135" s="213">
        <f>T136+T159+T166+T167+T196+T301+T413+T423</f>
        <v>106.518593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84</v>
      </c>
      <c r="AT135" s="215" t="s">
        <v>75</v>
      </c>
      <c r="AU135" s="215" t="s">
        <v>76</v>
      </c>
      <c r="AY135" s="214" t="s">
        <v>138</v>
      </c>
      <c r="BK135" s="216">
        <f>BK136+BK159+BK166+BK167+BK196+BK301+BK413+BK423</f>
        <v>0</v>
      </c>
    </row>
    <row r="136" s="12" customFormat="1" ht="22.8" customHeight="1">
      <c r="A136" s="12"/>
      <c r="B136" s="203"/>
      <c r="C136" s="204"/>
      <c r="D136" s="205" t="s">
        <v>75</v>
      </c>
      <c r="E136" s="217" t="s">
        <v>84</v>
      </c>
      <c r="F136" s="217" t="s">
        <v>139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SUM(P137:P158)</f>
        <v>0</v>
      </c>
      <c r="Q136" s="211"/>
      <c r="R136" s="212">
        <f>SUM(R137:R158)</f>
        <v>0</v>
      </c>
      <c r="S136" s="211"/>
      <c r="T136" s="213">
        <f>SUM(T137:T158)</f>
        <v>81.7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84</v>
      </c>
      <c r="AT136" s="215" t="s">
        <v>75</v>
      </c>
      <c r="AU136" s="215" t="s">
        <v>84</v>
      </c>
      <c r="AY136" s="214" t="s">
        <v>138</v>
      </c>
      <c r="BK136" s="216">
        <f>SUM(BK137:BK158)</f>
        <v>0</v>
      </c>
    </row>
    <row r="137" s="2" customFormat="1" ht="24.15" customHeight="1">
      <c r="A137" s="39"/>
      <c r="B137" s="40"/>
      <c r="C137" s="219" t="s">
        <v>84</v>
      </c>
      <c r="D137" s="219" t="s">
        <v>140</v>
      </c>
      <c r="E137" s="220" t="s">
        <v>141</v>
      </c>
      <c r="F137" s="221" t="s">
        <v>142</v>
      </c>
      <c r="G137" s="222" t="s">
        <v>143</v>
      </c>
      <c r="H137" s="223">
        <v>95</v>
      </c>
      <c r="I137" s="224"/>
      <c r="J137" s="225">
        <f>ROUND(I137*H137,2)</f>
        <v>0</v>
      </c>
      <c r="K137" s="221" t="s">
        <v>144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0.26</v>
      </c>
      <c r="T137" s="229">
        <f>S137*H137</f>
        <v>24.7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145</v>
      </c>
      <c r="AT137" s="230" t="s">
        <v>140</v>
      </c>
      <c r="AU137" s="230" t="s">
        <v>86</v>
      </c>
      <c r="AY137" s="18" t="s">
        <v>138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145</v>
      </c>
      <c r="BM137" s="230" t="s">
        <v>146</v>
      </c>
    </row>
    <row r="138" s="13" customFormat="1">
      <c r="A138" s="13"/>
      <c r="B138" s="232"/>
      <c r="C138" s="233"/>
      <c r="D138" s="234" t="s">
        <v>147</v>
      </c>
      <c r="E138" s="235" t="s">
        <v>1</v>
      </c>
      <c r="F138" s="236" t="s">
        <v>148</v>
      </c>
      <c r="G138" s="233"/>
      <c r="H138" s="237">
        <v>45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147</v>
      </c>
      <c r="AU138" s="243" t="s">
        <v>86</v>
      </c>
      <c r="AV138" s="13" t="s">
        <v>86</v>
      </c>
      <c r="AW138" s="13" t="s">
        <v>32</v>
      </c>
      <c r="AX138" s="13" t="s">
        <v>76</v>
      </c>
      <c r="AY138" s="243" t="s">
        <v>138</v>
      </c>
    </row>
    <row r="139" s="13" customFormat="1">
      <c r="A139" s="13"/>
      <c r="B139" s="232"/>
      <c r="C139" s="233"/>
      <c r="D139" s="234" t="s">
        <v>147</v>
      </c>
      <c r="E139" s="235" t="s">
        <v>1</v>
      </c>
      <c r="F139" s="236" t="s">
        <v>149</v>
      </c>
      <c r="G139" s="233"/>
      <c r="H139" s="237">
        <v>50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147</v>
      </c>
      <c r="AU139" s="243" t="s">
        <v>86</v>
      </c>
      <c r="AV139" s="13" t="s">
        <v>86</v>
      </c>
      <c r="AW139" s="13" t="s">
        <v>32</v>
      </c>
      <c r="AX139" s="13" t="s">
        <v>76</v>
      </c>
      <c r="AY139" s="243" t="s">
        <v>138</v>
      </c>
    </row>
    <row r="140" s="14" customFormat="1">
      <c r="A140" s="14"/>
      <c r="B140" s="244"/>
      <c r="C140" s="245"/>
      <c r="D140" s="234" t="s">
        <v>147</v>
      </c>
      <c r="E140" s="246" t="s">
        <v>1</v>
      </c>
      <c r="F140" s="247" t="s">
        <v>150</v>
      </c>
      <c r="G140" s="245"/>
      <c r="H140" s="248">
        <v>95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147</v>
      </c>
      <c r="AU140" s="254" t="s">
        <v>86</v>
      </c>
      <c r="AV140" s="14" t="s">
        <v>145</v>
      </c>
      <c r="AW140" s="14" t="s">
        <v>32</v>
      </c>
      <c r="AX140" s="14" t="s">
        <v>84</v>
      </c>
      <c r="AY140" s="254" t="s">
        <v>138</v>
      </c>
    </row>
    <row r="141" s="2" customFormat="1" ht="24.15" customHeight="1">
      <c r="A141" s="39"/>
      <c r="B141" s="40"/>
      <c r="C141" s="219" t="s">
        <v>86</v>
      </c>
      <c r="D141" s="219" t="s">
        <v>140</v>
      </c>
      <c r="E141" s="220" t="s">
        <v>151</v>
      </c>
      <c r="F141" s="221" t="s">
        <v>152</v>
      </c>
      <c r="G141" s="222" t="s">
        <v>143</v>
      </c>
      <c r="H141" s="223">
        <v>190</v>
      </c>
      <c r="I141" s="224"/>
      <c r="J141" s="225">
        <f>ROUND(I141*H141,2)</f>
        <v>0</v>
      </c>
      <c r="K141" s="221" t="s">
        <v>144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0.3</v>
      </c>
      <c r="T141" s="229">
        <f>S141*H141</f>
        <v>57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145</v>
      </c>
      <c r="AT141" s="230" t="s">
        <v>140</v>
      </c>
      <c r="AU141" s="230" t="s">
        <v>86</v>
      </c>
      <c r="AY141" s="18" t="s">
        <v>138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145</v>
      </c>
      <c r="BM141" s="230" t="s">
        <v>153</v>
      </c>
    </row>
    <row r="142" s="13" customFormat="1">
      <c r="A142" s="13"/>
      <c r="B142" s="232"/>
      <c r="C142" s="233"/>
      <c r="D142" s="234" t="s">
        <v>147</v>
      </c>
      <c r="E142" s="235" t="s">
        <v>1</v>
      </c>
      <c r="F142" s="236" t="s">
        <v>154</v>
      </c>
      <c r="G142" s="233"/>
      <c r="H142" s="237">
        <v>90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147</v>
      </c>
      <c r="AU142" s="243" t="s">
        <v>86</v>
      </c>
      <c r="AV142" s="13" t="s">
        <v>86</v>
      </c>
      <c r="AW142" s="13" t="s">
        <v>32</v>
      </c>
      <c r="AX142" s="13" t="s">
        <v>76</v>
      </c>
      <c r="AY142" s="243" t="s">
        <v>138</v>
      </c>
    </row>
    <row r="143" s="13" customFormat="1">
      <c r="A143" s="13"/>
      <c r="B143" s="232"/>
      <c r="C143" s="233"/>
      <c r="D143" s="234" t="s">
        <v>147</v>
      </c>
      <c r="E143" s="235" t="s">
        <v>1</v>
      </c>
      <c r="F143" s="236" t="s">
        <v>155</v>
      </c>
      <c r="G143" s="233"/>
      <c r="H143" s="237">
        <v>100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147</v>
      </c>
      <c r="AU143" s="243" t="s">
        <v>86</v>
      </c>
      <c r="AV143" s="13" t="s">
        <v>86</v>
      </c>
      <c r="AW143" s="13" t="s">
        <v>32</v>
      </c>
      <c r="AX143" s="13" t="s">
        <v>76</v>
      </c>
      <c r="AY143" s="243" t="s">
        <v>138</v>
      </c>
    </row>
    <row r="144" s="14" customFormat="1">
      <c r="A144" s="14"/>
      <c r="B144" s="244"/>
      <c r="C144" s="245"/>
      <c r="D144" s="234" t="s">
        <v>147</v>
      </c>
      <c r="E144" s="246" t="s">
        <v>1</v>
      </c>
      <c r="F144" s="247" t="s">
        <v>150</v>
      </c>
      <c r="G144" s="245"/>
      <c r="H144" s="248">
        <v>190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147</v>
      </c>
      <c r="AU144" s="254" t="s">
        <v>86</v>
      </c>
      <c r="AV144" s="14" t="s">
        <v>145</v>
      </c>
      <c r="AW144" s="14" t="s">
        <v>32</v>
      </c>
      <c r="AX144" s="14" t="s">
        <v>84</v>
      </c>
      <c r="AY144" s="254" t="s">
        <v>138</v>
      </c>
    </row>
    <row r="145" s="2" customFormat="1" ht="24.15" customHeight="1">
      <c r="A145" s="39"/>
      <c r="B145" s="40"/>
      <c r="C145" s="219" t="s">
        <v>156</v>
      </c>
      <c r="D145" s="219" t="s">
        <v>140</v>
      </c>
      <c r="E145" s="220" t="s">
        <v>157</v>
      </c>
      <c r="F145" s="221" t="s">
        <v>158</v>
      </c>
      <c r="G145" s="222" t="s">
        <v>159</v>
      </c>
      <c r="H145" s="223">
        <v>7.98</v>
      </c>
      <c r="I145" s="224"/>
      <c r="J145" s="225">
        <f>ROUND(I145*H145,2)</f>
        <v>0</v>
      </c>
      <c r="K145" s="221" t="s">
        <v>144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145</v>
      </c>
      <c r="AT145" s="230" t="s">
        <v>140</v>
      </c>
      <c r="AU145" s="230" t="s">
        <v>86</v>
      </c>
      <c r="AY145" s="18" t="s">
        <v>138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145</v>
      </c>
      <c r="BM145" s="230" t="s">
        <v>160</v>
      </c>
    </row>
    <row r="146" s="13" customFormat="1">
      <c r="A146" s="13"/>
      <c r="B146" s="232"/>
      <c r="C146" s="233"/>
      <c r="D146" s="234" t="s">
        <v>147</v>
      </c>
      <c r="E146" s="235" t="s">
        <v>1</v>
      </c>
      <c r="F146" s="236" t="s">
        <v>161</v>
      </c>
      <c r="G146" s="233"/>
      <c r="H146" s="237">
        <v>7.98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147</v>
      </c>
      <c r="AU146" s="243" t="s">
        <v>86</v>
      </c>
      <c r="AV146" s="13" t="s">
        <v>86</v>
      </c>
      <c r="AW146" s="13" t="s">
        <v>32</v>
      </c>
      <c r="AX146" s="13" t="s">
        <v>84</v>
      </c>
      <c r="AY146" s="243" t="s">
        <v>138</v>
      </c>
    </row>
    <row r="147" s="2" customFormat="1" ht="33" customHeight="1">
      <c r="A147" s="39"/>
      <c r="B147" s="40"/>
      <c r="C147" s="219" t="s">
        <v>145</v>
      </c>
      <c r="D147" s="219" t="s">
        <v>140</v>
      </c>
      <c r="E147" s="220" t="s">
        <v>162</v>
      </c>
      <c r="F147" s="221" t="s">
        <v>163</v>
      </c>
      <c r="G147" s="222" t="s">
        <v>159</v>
      </c>
      <c r="H147" s="223">
        <v>7.98</v>
      </c>
      <c r="I147" s="224"/>
      <c r="J147" s="225">
        <f>ROUND(I147*H147,2)</f>
        <v>0</v>
      </c>
      <c r="K147" s="221" t="s">
        <v>144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145</v>
      </c>
      <c r="AT147" s="230" t="s">
        <v>140</v>
      </c>
      <c r="AU147" s="230" t="s">
        <v>86</v>
      </c>
      <c r="AY147" s="18" t="s">
        <v>138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145</v>
      </c>
      <c r="BM147" s="230" t="s">
        <v>164</v>
      </c>
    </row>
    <row r="148" s="13" customFormat="1">
      <c r="A148" s="13"/>
      <c r="B148" s="232"/>
      <c r="C148" s="233"/>
      <c r="D148" s="234" t="s">
        <v>147</v>
      </c>
      <c r="E148" s="235" t="s">
        <v>1</v>
      </c>
      <c r="F148" s="236" t="s">
        <v>165</v>
      </c>
      <c r="G148" s="233"/>
      <c r="H148" s="237">
        <v>7.98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147</v>
      </c>
      <c r="AU148" s="243" t="s">
        <v>86</v>
      </c>
      <c r="AV148" s="13" t="s">
        <v>86</v>
      </c>
      <c r="AW148" s="13" t="s">
        <v>32</v>
      </c>
      <c r="AX148" s="13" t="s">
        <v>84</v>
      </c>
      <c r="AY148" s="243" t="s">
        <v>138</v>
      </c>
    </row>
    <row r="149" s="2" customFormat="1" ht="37.8" customHeight="1">
      <c r="A149" s="39"/>
      <c r="B149" s="40"/>
      <c r="C149" s="219" t="s">
        <v>166</v>
      </c>
      <c r="D149" s="219" t="s">
        <v>140</v>
      </c>
      <c r="E149" s="220" t="s">
        <v>167</v>
      </c>
      <c r="F149" s="221" t="s">
        <v>168</v>
      </c>
      <c r="G149" s="222" t="s">
        <v>159</v>
      </c>
      <c r="H149" s="223">
        <v>55.86</v>
      </c>
      <c r="I149" s="224"/>
      <c r="J149" s="225">
        <f>ROUND(I149*H149,2)</f>
        <v>0</v>
      </c>
      <c r="K149" s="221" t="s">
        <v>144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145</v>
      </c>
      <c r="AT149" s="230" t="s">
        <v>140</v>
      </c>
      <c r="AU149" s="230" t="s">
        <v>86</v>
      </c>
      <c r="AY149" s="18" t="s">
        <v>138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145</v>
      </c>
      <c r="BM149" s="230" t="s">
        <v>169</v>
      </c>
    </row>
    <row r="150" s="13" customFormat="1">
      <c r="A150" s="13"/>
      <c r="B150" s="232"/>
      <c r="C150" s="233"/>
      <c r="D150" s="234" t="s">
        <v>147</v>
      </c>
      <c r="E150" s="235" t="s">
        <v>1</v>
      </c>
      <c r="F150" s="236" t="s">
        <v>170</v>
      </c>
      <c r="G150" s="233"/>
      <c r="H150" s="237">
        <v>55.86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147</v>
      </c>
      <c r="AU150" s="243" t="s">
        <v>86</v>
      </c>
      <c r="AV150" s="13" t="s">
        <v>86</v>
      </c>
      <c r="AW150" s="13" t="s">
        <v>32</v>
      </c>
      <c r="AX150" s="13" t="s">
        <v>84</v>
      </c>
      <c r="AY150" s="243" t="s">
        <v>138</v>
      </c>
    </row>
    <row r="151" s="2" customFormat="1" ht="37.8" customHeight="1">
      <c r="A151" s="39"/>
      <c r="B151" s="40"/>
      <c r="C151" s="219" t="s">
        <v>171</v>
      </c>
      <c r="D151" s="219" t="s">
        <v>140</v>
      </c>
      <c r="E151" s="220" t="s">
        <v>172</v>
      </c>
      <c r="F151" s="221" t="s">
        <v>173</v>
      </c>
      <c r="G151" s="222" t="s">
        <v>159</v>
      </c>
      <c r="H151" s="223">
        <v>7.98</v>
      </c>
      <c r="I151" s="224"/>
      <c r="J151" s="225">
        <f>ROUND(I151*H151,2)</f>
        <v>0</v>
      </c>
      <c r="K151" s="221" t="s">
        <v>144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145</v>
      </c>
      <c r="AT151" s="230" t="s">
        <v>140</v>
      </c>
      <c r="AU151" s="230" t="s">
        <v>86</v>
      </c>
      <c r="AY151" s="18" t="s">
        <v>138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145</v>
      </c>
      <c r="BM151" s="230" t="s">
        <v>174</v>
      </c>
    </row>
    <row r="152" s="13" customFormat="1">
      <c r="A152" s="13"/>
      <c r="B152" s="232"/>
      <c r="C152" s="233"/>
      <c r="D152" s="234" t="s">
        <v>147</v>
      </c>
      <c r="E152" s="235" t="s">
        <v>1</v>
      </c>
      <c r="F152" s="236" t="s">
        <v>175</v>
      </c>
      <c r="G152" s="233"/>
      <c r="H152" s="237">
        <v>7.98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147</v>
      </c>
      <c r="AU152" s="243" t="s">
        <v>86</v>
      </c>
      <c r="AV152" s="13" t="s">
        <v>86</v>
      </c>
      <c r="AW152" s="13" t="s">
        <v>32</v>
      </c>
      <c r="AX152" s="13" t="s">
        <v>84</v>
      </c>
      <c r="AY152" s="243" t="s">
        <v>138</v>
      </c>
    </row>
    <row r="153" s="2" customFormat="1" ht="37.8" customHeight="1">
      <c r="A153" s="39"/>
      <c r="B153" s="40"/>
      <c r="C153" s="219" t="s">
        <v>176</v>
      </c>
      <c r="D153" s="219" t="s">
        <v>140</v>
      </c>
      <c r="E153" s="220" t="s">
        <v>177</v>
      </c>
      <c r="F153" s="221" t="s">
        <v>178</v>
      </c>
      <c r="G153" s="222" t="s">
        <v>159</v>
      </c>
      <c r="H153" s="223">
        <v>79.8</v>
      </c>
      <c r="I153" s="224"/>
      <c r="J153" s="225">
        <f>ROUND(I153*H153,2)</f>
        <v>0</v>
      </c>
      <c r="K153" s="221" t="s">
        <v>144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145</v>
      </c>
      <c r="AT153" s="230" t="s">
        <v>140</v>
      </c>
      <c r="AU153" s="230" t="s">
        <v>86</v>
      </c>
      <c r="AY153" s="18" t="s">
        <v>138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145</v>
      </c>
      <c r="BM153" s="230" t="s">
        <v>179</v>
      </c>
    </row>
    <row r="154" s="13" customFormat="1">
      <c r="A154" s="13"/>
      <c r="B154" s="232"/>
      <c r="C154" s="233"/>
      <c r="D154" s="234" t="s">
        <v>147</v>
      </c>
      <c r="E154" s="235" t="s">
        <v>1</v>
      </c>
      <c r="F154" s="236" t="s">
        <v>180</v>
      </c>
      <c r="G154" s="233"/>
      <c r="H154" s="237">
        <v>79.8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147</v>
      </c>
      <c r="AU154" s="243" t="s">
        <v>86</v>
      </c>
      <c r="AV154" s="13" t="s">
        <v>86</v>
      </c>
      <c r="AW154" s="13" t="s">
        <v>32</v>
      </c>
      <c r="AX154" s="13" t="s">
        <v>84</v>
      </c>
      <c r="AY154" s="243" t="s">
        <v>138</v>
      </c>
    </row>
    <row r="155" s="2" customFormat="1" ht="24.15" customHeight="1">
      <c r="A155" s="39"/>
      <c r="B155" s="40"/>
      <c r="C155" s="219" t="s">
        <v>181</v>
      </c>
      <c r="D155" s="219" t="s">
        <v>140</v>
      </c>
      <c r="E155" s="220" t="s">
        <v>182</v>
      </c>
      <c r="F155" s="221" t="s">
        <v>183</v>
      </c>
      <c r="G155" s="222" t="s">
        <v>184</v>
      </c>
      <c r="H155" s="223">
        <v>14.364</v>
      </c>
      <c r="I155" s="224"/>
      <c r="J155" s="225">
        <f>ROUND(I155*H155,2)</f>
        <v>0</v>
      </c>
      <c r="K155" s="221" t="s">
        <v>144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145</v>
      </c>
      <c r="AT155" s="230" t="s">
        <v>140</v>
      </c>
      <c r="AU155" s="230" t="s">
        <v>86</v>
      </c>
      <c r="AY155" s="18" t="s">
        <v>138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145</v>
      </c>
      <c r="BM155" s="230" t="s">
        <v>185</v>
      </c>
    </row>
    <row r="156" s="13" customFormat="1">
      <c r="A156" s="13"/>
      <c r="B156" s="232"/>
      <c r="C156" s="233"/>
      <c r="D156" s="234" t="s">
        <v>147</v>
      </c>
      <c r="E156" s="235" t="s">
        <v>1</v>
      </c>
      <c r="F156" s="236" t="s">
        <v>186</v>
      </c>
      <c r="G156" s="233"/>
      <c r="H156" s="237">
        <v>14.364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147</v>
      </c>
      <c r="AU156" s="243" t="s">
        <v>86</v>
      </c>
      <c r="AV156" s="13" t="s">
        <v>86</v>
      </c>
      <c r="AW156" s="13" t="s">
        <v>32</v>
      </c>
      <c r="AX156" s="13" t="s">
        <v>84</v>
      </c>
      <c r="AY156" s="243" t="s">
        <v>138</v>
      </c>
    </row>
    <row r="157" s="2" customFormat="1" ht="16.5" customHeight="1">
      <c r="A157" s="39"/>
      <c r="B157" s="40"/>
      <c r="C157" s="219" t="s">
        <v>187</v>
      </c>
      <c r="D157" s="219" t="s">
        <v>140</v>
      </c>
      <c r="E157" s="220" t="s">
        <v>188</v>
      </c>
      <c r="F157" s="221" t="s">
        <v>189</v>
      </c>
      <c r="G157" s="222" t="s">
        <v>159</v>
      </c>
      <c r="H157" s="223">
        <v>7.98</v>
      </c>
      <c r="I157" s="224"/>
      <c r="J157" s="225">
        <f>ROUND(I157*H157,2)</f>
        <v>0</v>
      </c>
      <c r="K157" s="221" t="s">
        <v>144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145</v>
      </c>
      <c r="AT157" s="230" t="s">
        <v>140</v>
      </c>
      <c r="AU157" s="230" t="s">
        <v>86</v>
      </c>
      <c r="AY157" s="18" t="s">
        <v>138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145</v>
      </c>
      <c r="BM157" s="230" t="s">
        <v>190</v>
      </c>
    </row>
    <row r="158" s="2" customFormat="1" ht="16.5" customHeight="1">
      <c r="A158" s="39"/>
      <c r="B158" s="40"/>
      <c r="C158" s="219" t="s">
        <v>191</v>
      </c>
      <c r="D158" s="219" t="s">
        <v>140</v>
      </c>
      <c r="E158" s="220" t="s">
        <v>192</v>
      </c>
      <c r="F158" s="221" t="s">
        <v>193</v>
      </c>
      <c r="G158" s="222" t="s">
        <v>143</v>
      </c>
      <c r="H158" s="223">
        <v>100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145</v>
      </c>
      <c r="AT158" s="230" t="s">
        <v>140</v>
      </c>
      <c r="AU158" s="230" t="s">
        <v>86</v>
      </c>
      <c r="AY158" s="18" t="s">
        <v>138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145</v>
      </c>
      <c r="BM158" s="230" t="s">
        <v>194</v>
      </c>
    </row>
    <row r="159" s="12" customFormat="1" ht="22.8" customHeight="1">
      <c r="A159" s="12"/>
      <c r="B159" s="203"/>
      <c r="C159" s="204"/>
      <c r="D159" s="205" t="s">
        <v>75</v>
      </c>
      <c r="E159" s="217" t="s">
        <v>156</v>
      </c>
      <c r="F159" s="217" t="s">
        <v>195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SUM(P160:P165)</f>
        <v>0</v>
      </c>
      <c r="Q159" s="211"/>
      <c r="R159" s="212">
        <f>SUM(R160:R165)</f>
        <v>4.9048700000000008</v>
      </c>
      <c r="S159" s="211"/>
      <c r="T159" s="213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84</v>
      </c>
      <c r="AT159" s="215" t="s">
        <v>75</v>
      </c>
      <c r="AU159" s="215" t="s">
        <v>84</v>
      </c>
      <c r="AY159" s="214" t="s">
        <v>138</v>
      </c>
      <c r="BK159" s="216">
        <f>SUM(BK160:BK165)</f>
        <v>0</v>
      </c>
    </row>
    <row r="160" s="2" customFormat="1" ht="24.15" customHeight="1">
      <c r="A160" s="39"/>
      <c r="B160" s="40"/>
      <c r="C160" s="219" t="s">
        <v>196</v>
      </c>
      <c r="D160" s="219" t="s">
        <v>140</v>
      </c>
      <c r="E160" s="220" t="s">
        <v>197</v>
      </c>
      <c r="F160" s="221" t="s">
        <v>198</v>
      </c>
      <c r="G160" s="222" t="s">
        <v>159</v>
      </c>
      <c r="H160" s="223">
        <v>0.9</v>
      </c>
      <c r="I160" s="224"/>
      <c r="J160" s="225">
        <f>ROUND(I160*H160,2)</f>
        <v>0</v>
      </c>
      <c r="K160" s="221" t="s">
        <v>144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1.8775</v>
      </c>
      <c r="R160" s="228">
        <f>Q160*H160</f>
        <v>1.68975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145</v>
      </c>
      <c r="AT160" s="230" t="s">
        <v>140</v>
      </c>
      <c r="AU160" s="230" t="s">
        <v>86</v>
      </c>
      <c r="AY160" s="18" t="s">
        <v>138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145</v>
      </c>
      <c r="BM160" s="230" t="s">
        <v>199</v>
      </c>
    </row>
    <row r="161" s="13" customFormat="1">
      <c r="A161" s="13"/>
      <c r="B161" s="232"/>
      <c r="C161" s="233"/>
      <c r="D161" s="234" t="s">
        <v>147</v>
      </c>
      <c r="E161" s="235" t="s">
        <v>1</v>
      </c>
      <c r="F161" s="236" t="s">
        <v>200</v>
      </c>
      <c r="G161" s="233"/>
      <c r="H161" s="237">
        <v>0.9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147</v>
      </c>
      <c r="AU161" s="243" t="s">
        <v>86</v>
      </c>
      <c r="AV161" s="13" t="s">
        <v>86</v>
      </c>
      <c r="AW161" s="13" t="s">
        <v>32</v>
      </c>
      <c r="AX161" s="13" t="s">
        <v>84</v>
      </c>
      <c r="AY161" s="243" t="s">
        <v>138</v>
      </c>
    </row>
    <row r="162" s="2" customFormat="1" ht="24.15" customHeight="1">
      <c r="A162" s="39"/>
      <c r="B162" s="40"/>
      <c r="C162" s="219" t="s">
        <v>201</v>
      </c>
      <c r="D162" s="219" t="s">
        <v>140</v>
      </c>
      <c r="E162" s="220" t="s">
        <v>202</v>
      </c>
      <c r="F162" s="221" t="s">
        <v>203</v>
      </c>
      <c r="G162" s="222" t="s">
        <v>204</v>
      </c>
      <c r="H162" s="223">
        <v>6</v>
      </c>
      <c r="I162" s="224"/>
      <c r="J162" s="225">
        <f>ROUND(I162*H162,2)</f>
        <v>0</v>
      </c>
      <c r="K162" s="221" t="s">
        <v>144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0.24127000000000003</v>
      </c>
      <c r="R162" s="228">
        <f>Q162*H162</f>
        <v>1.4476200000000003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145</v>
      </c>
      <c r="AT162" s="230" t="s">
        <v>140</v>
      </c>
      <c r="AU162" s="230" t="s">
        <v>86</v>
      </c>
      <c r="AY162" s="18" t="s">
        <v>138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145</v>
      </c>
      <c r="BM162" s="230" t="s">
        <v>205</v>
      </c>
    </row>
    <row r="163" s="13" customFormat="1">
      <c r="A163" s="13"/>
      <c r="B163" s="232"/>
      <c r="C163" s="233"/>
      <c r="D163" s="234" t="s">
        <v>147</v>
      </c>
      <c r="E163" s="235" t="s">
        <v>1</v>
      </c>
      <c r="F163" s="236" t="s">
        <v>206</v>
      </c>
      <c r="G163" s="233"/>
      <c r="H163" s="237">
        <v>6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147</v>
      </c>
      <c r="AU163" s="243" t="s">
        <v>86</v>
      </c>
      <c r="AV163" s="13" t="s">
        <v>86</v>
      </c>
      <c r="AW163" s="13" t="s">
        <v>32</v>
      </c>
      <c r="AX163" s="13" t="s">
        <v>84</v>
      </c>
      <c r="AY163" s="243" t="s">
        <v>138</v>
      </c>
    </row>
    <row r="164" s="2" customFormat="1" ht="21.75" customHeight="1">
      <c r="A164" s="39"/>
      <c r="B164" s="40"/>
      <c r="C164" s="255" t="s">
        <v>207</v>
      </c>
      <c r="D164" s="255" t="s">
        <v>208</v>
      </c>
      <c r="E164" s="256" t="s">
        <v>209</v>
      </c>
      <c r="F164" s="257" t="s">
        <v>210</v>
      </c>
      <c r="G164" s="258" t="s">
        <v>211</v>
      </c>
      <c r="H164" s="259">
        <v>35</v>
      </c>
      <c r="I164" s="260"/>
      <c r="J164" s="261">
        <f>ROUND(I164*H164,2)</f>
        <v>0</v>
      </c>
      <c r="K164" s="257" t="s">
        <v>1</v>
      </c>
      <c r="L164" s="262"/>
      <c r="M164" s="263" t="s">
        <v>1</v>
      </c>
      <c r="N164" s="264" t="s">
        <v>41</v>
      </c>
      <c r="O164" s="92"/>
      <c r="P164" s="228">
        <f>O164*H164</f>
        <v>0</v>
      </c>
      <c r="Q164" s="228">
        <v>0.050500000000000008</v>
      </c>
      <c r="R164" s="228">
        <f>Q164*H164</f>
        <v>1.7675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181</v>
      </c>
      <c r="AT164" s="230" t="s">
        <v>208</v>
      </c>
      <c r="AU164" s="230" t="s">
        <v>86</v>
      </c>
      <c r="AY164" s="18" t="s">
        <v>138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145</v>
      </c>
      <c r="BM164" s="230" t="s">
        <v>212</v>
      </c>
    </row>
    <row r="165" s="13" customFormat="1">
      <c r="A165" s="13"/>
      <c r="B165" s="232"/>
      <c r="C165" s="233"/>
      <c r="D165" s="234" t="s">
        <v>147</v>
      </c>
      <c r="E165" s="233"/>
      <c r="F165" s="236" t="s">
        <v>213</v>
      </c>
      <c r="G165" s="233"/>
      <c r="H165" s="237">
        <v>35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147</v>
      </c>
      <c r="AU165" s="243" t="s">
        <v>86</v>
      </c>
      <c r="AV165" s="13" t="s">
        <v>86</v>
      </c>
      <c r="AW165" s="13" t="s">
        <v>4</v>
      </c>
      <c r="AX165" s="13" t="s">
        <v>84</v>
      </c>
      <c r="AY165" s="243" t="s">
        <v>138</v>
      </c>
    </row>
    <row r="166" s="12" customFormat="1" ht="22.8" customHeight="1">
      <c r="A166" s="12"/>
      <c r="B166" s="203"/>
      <c r="C166" s="204"/>
      <c r="D166" s="205" t="s">
        <v>75</v>
      </c>
      <c r="E166" s="217" t="s">
        <v>145</v>
      </c>
      <c r="F166" s="217" t="s">
        <v>214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v>0</v>
      </c>
      <c r="Q166" s="211"/>
      <c r="R166" s="212">
        <v>0</v>
      </c>
      <c r="S166" s="211"/>
      <c r="T166" s="213"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84</v>
      </c>
      <c r="AT166" s="215" t="s">
        <v>75</v>
      </c>
      <c r="AU166" s="215" t="s">
        <v>84</v>
      </c>
      <c r="AY166" s="214" t="s">
        <v>138</v>
      </c>
      <c r="BK166" s="216">
        <v>0</v>
      </c>
    </row>
    <row r="167" s="12" customFormat="1" ht="22.8" customHeight="1">
      <c r="A167" s="12"/>
      <c r="B167" s="203"/>
      <c r="C167" s="204"/>
      <c r="D167" s="205" t="s">
        <v>75</v>
      </c>
      <c r="E167" s="217" t="s">
        <v>166</v>
      </c>
      <c r="F167" s="217" t="s">
        <v>215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SUM(P168:P195)</f>
        <v>0</v>
      </c>
      <c r="Q167" s="211"/>
      <c r="R167" s="212">
        <f>SUM(R168:R195)</f>
        <v>10.70912</v>
      </c>
      <c r="S167" s="211"/>
      <c r="T167" s="213">
        <f>SUM(T168:T195)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84</v>
      </c>
      <c r="AT167" s="215" t="s">
        <v>75</v>
      </c>
      <c r="AU167" s="215" t="s">
        <v>84</v>
      </c>
      <c r="AY167" s="214" t="s">
        <v>138</v>
      </c>
      <c r="BK167" s="216">
        <f>SUM(BK168:BK195)</f>
        <v>0</v>
      </c>
    </row>
    <row r="168" s="2" customFormat="1" ht="21.75" customHeight="1">
      <c r="A168" s="39"/>
      <c r="B168" s="40"/>
      <c r="C168" s="219" t="s">
        <v>216</v>
      </c>
      <c r="D168" s="219" t="s">
        <v>140</v>
      </c>
      <c r="E168" s="220" t="s">
        <v>217</v>
      </c>
      <c r="F168" s="221" t="s">
        <v>218</v>
      </c>
      <c r="G168" s="222" t="s">
        <v>143</v>
      </c>
      <c r="H168" s="223">
        <v>106</v>
      </c>
      <c r="I168" s="224"/>
      <c r="J168" s="225">
        <f>ROUND(I168*H168,2)</f>
        <v>0</v>
      </c>
      <c r="K168" s="221" t="s">
        <v>144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145</v>
      </c>
      <c r="AT168" s="230" t="s">
        <v>140</v>
      </c>
      <c r="AU168" s="230" t="s">
        <v>86</v>
      </c>
      <c r="AY168" s="18" t="s">
        <v>138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145</v>
      </c>
      <c r="BM168" s="230" t="s">
        <v>219</v>
      </c>
    </row>
    <row r="169" s="13" customFormat="1">
      <c r="A169" s="13"/>
      <c r="B169" s="232"/>
      <c r="C169" s="233"/>
      <c r="D169" s="234" t="s">
        <v>147</v>
      </c>
      <c r="E169" s="235" t="s">
        <v>1</v>
      </c>
      <c r="F169" s="236" t="s">
        <v>220</v>
      </c>
      <c r="G169" s="233"/>
      <c r="H169" s="237">
        <v>10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147</v>
      </c>
      <c r="AU169" s="243" t="s">
        <v>86</v>
      </c>
      <c r="AV169" s="13" t="s">
        <v>86</v>
      </c>
      <c r="AW169" s="13" t="s">
        <v>32</v>
      </c>
      <c r="AX169" s="13" t="s">
        <v>76</v>
      </c>
      <c r="AY169" s="243" t="s">
        <v>138</v>
      </c>
    </row>
    <row r="170" s="13" customFormat="1">
      <c r="A170" s="13"/>
      <c r="B170" s="232"/>
      <c r="C170" s="233"/>
      <c r="D170" s="234" t="s">
        <v>147</v>
      </c>
      <c r="E170" s="235" t="s">
        <v>1</v>
      </c>
      <c r="F170" s="236" t="s">
        <v>221</v>
      </c>
      <c r="G170" s="233"/>
      <c r="H170" s="237">
        <v>95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147</v>
      </c>
      <c r="AU170" s="243" t="s">
        <v>86</v>
      </c>
      <c r="AV170" s="13" t="s">
        <v>86</v>
      </c>
      <c r="AW170" s="13" t="s">
        <v>32</v>
      </c>
      <c r="AX170" s="13" t="s">
        <v>76</v>
      </c>
      <c r="AY170" s="243" t="s">
        <v>138</v>
      </c>
    </row>
    <row r="171" s="13" customFormat="1">
      <c r="A171" s="13"/>
      <c r="B171" s="232"/>
      <c r="C171" s="233"/>
      <c r="D171" s="234" t="s">
        <v>147</v>
      </c>
      <c r="E171" s="235" t="s">
        <v>1</v>
      </c>
      <c r="F171" s="236" t="s">
        <v>222</v>
      </c>
      <c r="G171" s="233"/>
      <c r="H171" s="237">
        <v>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147</v>
      </c>
      <c r="AU171" s="243" t="s">
        <v>86</v>
      </c>
      <c r="AV171" s="13" t="s">
        <v>86</v>
      </c>
      <c r="AW171" s="13" t="s">
        <v>32</v>
      </c>
      <c r="AX171" s="13" t="s">
        <v>76</v>
      </c>
      <c r="AY171" s="243" t="s">
        <v>138</v>
      </c>
    </row>
    <row r="172" s="14" customFormat="1">
      <c r="A172" s="14"/>
      <c r="B172" s="244"/>
      <c r="C172" s="245"/>
      <c r="D172" s="234" t="s">
        <v>147</v>
      </c>
      <c r="E172" s="246" t="s">
        <v>1</v>
      </c>
      <c r="F172" s="247" t="s">
        <v>150</v>
      </c>
      <c r="G172" s="245"/>
      <c r="H172" s="248">
        <v>106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147</v>
      </c>
      <c r="AU172" s="254" t="s">
        <v>86</v>
      </c>
      <c r="AV172" s="14" t="s">
        <v>145</v>
      </c>
      <c r="AW172" s="14" t="s">
        <v>32</v>
      </c>
      <c r="AX172" s="14" t="s">
        <v>84</v>
      </c>
      <c r="AY172" s="254" t="s">
        <v>138</v>
      </c>
    </row>
    <row r="173" s="2" customFormat="1" ht="21.75" customHeight="1">
      <c r="A173" s="39"/>
      <c r="B173" s="40"/>
      <c r="C173" s="219" t="s">
        <v>223</v>
      </c>
      <c r="D173" s="219" t="s">
        <v>140</v>
      </c>
      <c r="E173" s="220" t="s">
        <v>224</v>
      </c>
      <c r="F173" s="221" t="s">
        <v>225</v>
      </c>
      <c r="G173" s="222" t="s">
        <v>143</v>
      </c>
      <c r="H173" s="223">
        <v>106</v>
      </c>
      <c r="I173" s="224"/>
      <c r="J173" s="225">
        <f>ROUND(I173*H173,2)</f>
        <v>0</v>
      </c>
      <c r="K173" s="221" t="s">
        <v>144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145</v>
      </c>
      <c r="AT173" s="230" t="s">
        <v>140</v>
      </c>
      <c r="AU173" s="230" t="s">
        <v>86</v>
      </c>
      <c r="AY173" s="18" t="s">
        <v>138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145</v>
      </c>
      <c r="BM173" s="230" t="s">
        <v>226</v>
      </c>
    </row>
    <row r="174" s="13" customFormat="1">
      <c r="A174" s="13"/>
      <c r="B174" s="232"/>
      <c r="C174" s="233"/>
      <c r="D174" s="234" t="s">
        <v>147</v>
      </c>
      <c r="E174" s="235" t="s">
        <v>1</v>
      </c>
      <c r="F174" s="236" t="s">
        <v>227</v>
      </c>
      <c r="G174" s="233"/>
      <c r="H174" s="237">
        <v>10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147</v>
      </c>
      <c r="AU174" s="243" t="s">
        <v>86</v>
      </c>
      <c r="AV174" s="13" t="s">
        <v>86</v>
      </c>
      <c r="AW174" s="13" t="s">
        <v>32</v>
      </c>
      <c r="AX174" s="13" t="s">
        <v>76</v>
      </c>
      <c r="AY174" s="243" t="s">
        <v>138</v>
      </c>
    </row>
    <row r="175" s="13" customFormat="1">
      <c r="A175" s="13"/>
      <c r="B175" s="232"/>
      <c r="C175" s="233"/>
      <c r="D175" s="234" t="s">
        <v>147</v>
      </c>
      <c r="E175" s="235" t="s">
        <v>1</v>
      </c>
      <c r="F175" s="236" t="s">
        <v>228</v>
      </c>
      <c r="G175" s="233"/>
      <c r="H175" s="237">
        <v>95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147</v>
      </c>
      <c r="AU175" s="243" t="s">
        <v>86</v>
      </c>
      <c r="AV175" s="13" t="s">
        <v>86</v>
      </c>
      <c r="AW175" s="13" t="s">
        <v>32</v>
      </c>
      <c r="AX175" s="13" t="s">
        <v>76</v>
      </c>
      <c r="AY175" s="243" t="s">
        <v>138</v>
      </c>
    </row>
    <row r="176" s="13" customFormat="1">
      <c r="A176" s="13"/>
      <c r="B176" s="232"/>
      <c r="C176" s="233"/>
      <c r="D176" s="234" t="s">
        <v>147</v>
      </c>
      <c r="E176" s="235" t="s">
        <v>1</v>
      </c>
      <c r="F176" s="236" t="s">
        <v>222</v>
      </c>
      <c r="G176" s="233"/>
      <c r="H176" s="237">
        <v>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147</v>
      </c>
      <c r="AU176" s="243" t="s">
        <v>86</v>
      </c>
      <c r="AV176" s="13" t="s">
        <v>86</v>
      </c>
      <c r="AW176" s="13" t="s">
        <v>32</v>
      </c>
      <c r="AX176" s="13" t="s">
        <v>76</v>
      </c>
      <c r="AY176" s="243" t="s">
        <v>138</v>
      </c>
    </row>
    <row r="177" s="14" customFormat="1">
      <c r="A177" s="14"/>
      <c r="B177" s="244"/>
      <c r="C177" s="245"/>
      <c r="D177" s="234" t="s">
        <v>147</v>
      </c>
      <c r="E177" s="246" t="s">
        <v>1</v>
      </c>
      <c r="F177" s="247" t="s">
        <v>150</v>
      </c>
      <c r="G177" s="245"/>
      <c r="H177" s="248">
        <v>106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147</v>
      </c>
      <c r="AU177" s="254" t="s">
        <v>86</v>
      </c>
      <c r="AV177" s="14" t="s">
        <v>145</v>
      </c>
      <c r="AW177" s="14" t="s">
        <v>32</v>
      </c>
      <c r="AX177" s="14" t="s">
        <v>84</v>
      </c>
      <c r="AY177" s="254" t="s">
        <v>138</v>
      </c>
    </row>
    <row r="178" s="2" customFormat="1" ht="21.75" customHeight="1">
      <c r="A178" s="39"/>
      <c r="B178" s="40"/>
      <c r="C178" s="219" t="s">
        <v>8</v>
      </c>
      <c r="D178" s="219" t="s">
        <v>140</v>
      </c>
      <c r="E178" s="220" t="s">
        <v>229</v>
      </c>
      <c r="F178" s="221" t="s">
        <v>230</v>
      </c>
      <c r="G178" s="222" t="s">
        <v>143</v>
      </c>
      <c r="H178" s="223">
        <v>106</v>
      </c>
      <c r="I178" s="224"/>
      <c r="J178" s="225">
        <f>ROUND(I178*H178,2)</f>
        <v>0</v>
      </c>
      <c r="K178" s="221" t="s">
        <v>144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145</v>
      </c>
      <c r="AT178" s="230" t="s">
        <v>140</v>
      </c>
      <c r="AU178" s="230" t="s">
        <v>86</v>
      </c>
      <c r="AY178" s="18" t="s">
        <v>138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145</v>
      </c>
      <c r="BM178" s="230" t="s">
        <v>231</v>
      </c>
    </row>
    <row r="179" s="13" customFormat="1">
      <c r="A179" s="13"/>
      <c r="B179" s="232"/>
      <c r="C179" s="233"/>
      <c r="D179" s="234" t="s">
        <v>147</v>
      </c>
      <c r="E179" s="235" t="s">
        <v>1</v>
      </c>
      <c r="F179" s="236" t="s">
        <v>227</v>
      </c>
      <c r="G179" s="233"/>
      <c r="H179" s="237">
        <v>10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147</v>
      </c>
      <c r="AU179" s="243" t="s">
        <v>86</v>
      </c>
      <c r="AV179" s="13" t="s">
        <v>86</v>
      </c>
      <c r="AW179" s="13" t="s">
        <v>32</v>
      </c>
      <c r="AX179" s="13" t="s">
        <v>76</v>
      </c>
      <c r="AY179" s="243" t="s">
        <v>138</v>
      </c>
    </row>
    <row r="180" s="13" customFormat="1">
      <c r="A180" s="13"/>
      <c r="B180" s="232"/>
      <c r="C180" s="233"/>
      <c r="D180" s="234" t="s">
        <v>147</v>
      </c>
      <c r="E180" s="235" t="s">
        <v>1</v>
      </c>
      <c r="F180" s="236" t="s">
        <v>232</v>
      </c>
      <c r="G180" s="233"/>
      <c r="H180" s="237">
        <v>95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147</v>
      </c>
      <c r="AU180" s="243" t="s">
        <v>86</v>
      </c>
      <c r="AV180" s="13" t="s">
        <v>86</v>
      </c>
      <c r="AW180" s="13" t="s">
        <v>32</v>
      </c>
      <c r="AX180" s="13" t="s">
        <v>76</v>
      </c>
      <c r="AY180" s="243" t="s">
        <v>138</v>
      </c>
    </row>
    <row r="181" s="13" customFormat="1">
      <c r="A181" s="13"/>
      <c r="B181" s="232"/>
      <c r="C181" s="233"/>
      <c r="D181" s="234" t="s">
        <v>147</v>
      </c>
      <c r="E181" s="235" t="s">
        <v>1</v>
      </c>
      <c r="F181" s="236" t="s">
        <v>222</v>
      </c>
      <c r="G181" s="233"/>
      <c r="H181" s="237">
        <v>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147</v>
      </c>
      <c r="AU181" s="243" t="s">
        <v>86</v>
      </c>
      <c r="AV181" s="13" t="s">
        <v>86</v>
      </c>
      <c r="AW181" s="13" t="s">
        <v>32</v>
      </c>
      <c r="AX181" s="13" t="s">
        <v>76</v>
      </c>
      <c r="AY181" s="243" t="s">
        <v>138</v>
      </c>
    </row>
    <row r="182" s="14" customFormat="1">
      <c r="A182" s="14"/>
      <c r="B182" s="244"/>
      <c r="C182" s="245"/>
      <c r="D182" s="234" t="s">
        <v>147</v>
      </c>
      <c r="E182" s="246" t="s">
        <v>1</v>
      </c>
      <c r="F182" s="247" t="s">
        <v>150</v>
      </c>
      <c r="G182" s="245"/>
      <c r="H182" s="248">
        <v>106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147</v>
      </c>
      <c r="AU182" s="254" t="s">
        <v>86</v>
      </c>
      <c r="AV182" s="14" t="s">
        <v>145</v>
      </c>
      <c r="AW182" s="14" t="s">
        <v>32</v>
      </c>
      <c r="AX182" s="14" t="s">
        <v>84</v>
      </c>
      <c r="AY182" s="254" t="s">
        <v>138</v>
      </c>
    </row>
    <row r="183" s="2" customFormat="1" ht="24.15" customHeight="1">
      <c r="A183" s="39"/>
      <c r="B183" s="40"/>
      <c r="C183" s="219" t="s">
        <v>233</v>
      </c>
      <c r="D183" s="219" t="s">
        <v>140</v>
      </c>
      <c r="E183" s="220" t="s">
        <v>234</v>
      </c>
      <c r="F183" s="221" t="s">
        <v>235</v>
      </c>
      <c r="G183" s="222" t="s">
        <v>143</v>
      </c>
      <c r="H183" s="223">
        <v>96</v>
      </c>
      <c r="I183" s="224"/>
      <c r="J183" s="225">
        <f>ROUND(I183*H183,2)</f>
        <v>0</v>
      </c>
      <c r="K183" s="221" t="s">
        <v>144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0.089219999999999984</v>
      </c>
      <c r="R183" s="228">
        <f>Q183*H183</f>
        <v>8.56512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145</v>
      </c>
      <c r="AT183" s="230" t="s">
        <v>140</v>
      </c>
      <c r="AU183" s="230" t="s">
        <v>86</v>
      </c>
      <c r="AY183" s="18" t="s">
        <v>138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145</v>
      </c>
      <c r="BM183" s="230" t="s">
        <v>236</v>
      </c>
    </row>
    <row r="184" s="13" customFormat="1">
      <c r="A184" s="13"/>
      <c r="B184" s="232"/>
      <c r="C184" s="233"/>
      <c r="D184" s="234" t="s">
        <v>147</v>
      </c>
      <c r="E184" s="235" t="s">
        <v>1</v>
      </c>
      <c r="F184" s="236" t="s">
        <v>237</v>
      </c>
      <c r="G184" s="233"/>
      <c r="H184" s="237">
        <v>95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147</v>
      </c>
      <c r="AU184" s="243" t="s">
        <v>86</v>
      </c>
      <c r="AV184" s="13" t="s">
        <v>86</v>
      </c>
      <c r="AW184" s="13" t="s">
        <v>32</v>
      </c>
      <c r="AX184" s="13" t="s">
        <v>76</v>
      </c>
      <c r="AY184" s="243" t="s">
        <v>138</v>
      </c>
    </row>
    <row r="185" s="13" customFormat="1">
      <c r="A185" s="13"/>
      <c r="B185" s="232"/>
      <c r="C185" s="233"/>
      <c r="D185" s="234" t="s">
        <v>147</v>
      </c>
      <c r="E185" s="235" t="s">
        <v>1</v>
      </c>
      <c r="F185" s="236" t="s">
        <v>222</v>
      </c>
      <c r="G185" s="233"/>
      <c r="H185" s="237">
        <v>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147</v>
      </c>
      <c r="AU185" s="243" t="s">
        <v>86</v>
      </c>
      <c r="AV185" s="13" t="s">
        <v>86</v>
      </c>
      <c r="AW185" s="13" t="s">
        <v>32</v>
      </c>
      <c r="AX185" s="13" t="s">
        <v>76</v>
      </c>
      <c r="AY185" s="243" t="s">
        <v>138</v>
      </c>
    </row>
    <row r="186" s="14" customFormat="1">
      <c r="A186" s="14"/>
      <c r="B186" s="244"/>
      <c r="C186" s="245"/>
      <c r="D186" s="234" t="s">
        <v>147</v>
      </c>
      <c r="E186" s="246" t="s">
        <v>1</v>
      </c>
      <c r="F186" s="247" t="s">
        <v>150</v>
      </c>
      <c r="G186" s="245"/>
      <c r="H186" s="248">
        <v>96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147</v>
      </c>
      <c r="AU186" s="254" t="s">
        <v>86</v>
      </c>
      <c r="AV186" s="14" t="s">
        <v>145</v>
      </c>
      <c r="AW186" s="14" t="s">
        <v>32</v>
      </c>
      <c r="AX186" s="14" t="s">
        <v>84</v>
      </c>
      <c r="AY186" s="254" t="s">
        <v>138</v>
      </c>
    </row>
    <row r="187" s="2" customFormat="1" ht="16.5" customHeight="1">
      <c r="A187" s="39"/>
      <c r="B187" s="40"/>
      <c r="C187" s="255" t="s">
        <v>238</v>
      </c>
      <c r="D187" s="255" t="s">
        <v>208</v>
      </c>
      <c r="E187" s="256" t="s">
        <v>239</v>
      </c>
      <c r="F187" s="257" t="s">
        <v>240</v>
      </c>
      <c r="G187" s="258" t="s">
        <v>143</v>
      </c>
      <c r="H187" s="259">
        <v>10</v>
      </c>
      <c r="I187" s="260"/>
      <c r="J187" s="261">
        <f>ROUND(I187*H187,2)</f>
        <v>0</v>
      </c>
      <c r="K187" s="257" t="s">
        <v>1</v>
      </c>
      <c r="L187" s="262"/>
      <c r="M187" s="263" t="s">
        <v>1</v>
      </c>
      <c r="N187" s="264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181</v>
      </c>
      <c r="AT187" s="230" t="s">
        <v>208</v>
      </c>
      <c r="AU187" s="230" t="s">
        <v>86</v>
      </c>
      <c r="AY187" s="18" t="s">
        <v>138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145</v>
      </c>
      <c r="BM187" s="230" t="s">
        <v>241</v>
      </c>
    </row>
    <row r="188" s="13" customFormat="1">
      <c r="A188" s="13"/>
      <c r="B188" s="232"/>
      <c r="C188" s="233"/>
      <c r="D188" s="234" t="s">
        <v>147</v>
      </c>
      <c r="E188" s="235" t="s">
        <v>1</v>
      </c>
      <c r="F188" s="236" t="s">
        <v>242</v>
      </c>
      <c r="G188" s="233"/>
      <c r="H188" s="237">
        <v>10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147</v>
      </c>
      <c r="AU188" s="243" t="s">
        <v>86</v>
      </c>
      <c r="AV188" s="13" t="s">
        <v>86</v>
      </c>
      <c r="AW188" s="13" t="s">
        <v>32</v>
      </c>
      <c r="AX188" s="13" t="s">
        <v>84</v>
      </c>
      <c r="AY188" s="243" t="s">
        <v>138</v>
      </c>
    </row>
    <row r="189" s="2" customFormat="1" ht="21.75" customHeight="1">
      <c r="A189" s="39"/>
      <c r="B189" s="40"/>
      <c r="C189" s="255" t="s">
        <v>243</v>
      </c>
      <c r="D189" s="255" t="s">
        <v>208</v>
      </c>
      <c r="E189" s="256" t="s">
        <v>244</v>
      </c>
      <c r="F189" s="257" t="s">
        <v>245</v>
      </c>
      <c r="G189" s="258" t="s">
        <v>143</v>
      </c>
      <c r="H189" s="259">
        <v>1</v>
      </c>
      <c r="I189" s="260"/>
      <c r="J189" s="261">
        <f>ROUND(I189*H189,2)</f>
        <v>0</v>
      </c>
      <c r="K189" s="257" t="s">
        <v>1</v>
      </c>
      <c r="L189" s="262"/>
      <c r="M189" s="263" t="s">
        <v>1</v>
      </c>
      <c r="N189" s="264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181</v>
      </c>
      <c r="AT189" s="230" t="s">
        <v>208</v>
      </c>
      <c r="AU189" s="230" t="s">
        <v>86</v>
      </c>
      <c r="AY189" s="18" t="s">
        <v>138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145</v>
      </c>
      <c r="BM189" s="230" t="s">
        <v>246</v>
      </c>
    </row>
    <row r="190" s="13" customFormat="1">
      <c r="A190" s="13"/>
      <c r="B190" s="232"/>
      <c r="C190" s="233"/>
      <c r="D190" s="234" t="s">
        <v>147</v>
      </c>
      <c r="E190" s="235" t="s">
        <v>1</v>
      </c>
      <c r="F190" s="236" t="s">
        <v>247</v>
      </c>
      <c r="G190" s="233"/>
      <c r="H190" s="237">
        <v>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147</v>
      </c>
      <c r="AU190" s="243" t="s">
        <v>86</v>
      </c>
      <c r="AV190" s="13" t="s">
        <v>86</v>
      </c>
      <c r="AW190" s="13" t="s">
        <v>32</v>
      </c>
      <c r="AX190" s="13" t="s">
        <v>84</v>
      </c>
      <c r="AY190" s="243" t="s">
        <v>138</v>
      </c>
    </row>
    <row r="191" s="2" customFormat="1" ht="33" customHeight="1">
      <c r="A191" s="39"/>
      <c r="B191" s="40"/>
      <c r="C191" s="219" t="s">
        <v>248</v>
      </c>
      <c r="D191" s="219" t="s">
        <v>140</v>
      </c>
      <c r="E191" s="220" t="s">
        <v>249</v>
      </c>
      <c r="F191" s="221" t="s">
        <v>250</v>
      </c>
      <c r="G191" s="222" t="s">
        <v>143</v>
      </c>
      <c r="H191" s="223">
        <v>10</v>
      </c>
      <c r="I191" s="224"/>
      <c r="J191" s="225">
        <f>ROUND(I191*H191,2)</f>
        <v>0</v>
      </c>
      <c r="K191" s="221" t="s">
        <v>144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0.10100000000000002</v>
      </c>
      <c r="R191" s="228">
        <f>Q191*H191</f>
        <v>1.01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145</v>
      </c>
      <c r="AT191" s="230" t="s">
        <v>140</v>
      </c>
      <c r="AU191" s="230" t="s">
        <v>86</v>
      </c>
      <c r="AY191" s="18" t="s">
        <v>138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145</v>
      </c>
      <c r="BM191" s="230" t="s">
        <v>251</v>
      </c>
    </row>
    <row r="192" s="13" customFormat="1">
      <c r="A192" s="13"/>
      <c r="B192" s="232"/>
      <c r="C192" s="233"/>
      <c r="D192" s="234" t="s">
        <v>147</v>
      </c>
      <c r="E192" s="235" t="s">
        <v>1</v>
      </c>
      <c r="F192" s="236" t="s">
        <v>252</v>
      </c>
      <c r="G192" s="233"/>
      <c r="H192" s="237">
        <v>10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147</v>
      </c>
      <c r="AU192" s="243" t="s">
        <v>86</v>
      </c>
      <c r="AV192" s="13" t="s">
        <v>86</v>
      </c>
      <c r="AW192" s="13" t="s">
        <v>32</v>
      </c>
      <c r="AX192" s="13" t="s">
        <v>84</v>
      </c>
      <c r="AY192" s="243" t="s">
        <v>138</v>
      </c>
    </row>
    <row r="193" s="2" customFormat="1" ht="16.5" customHeight="1">
      <c r="A193" s="39"/>
      <c r="B193" s="40"/>
      <c r="C193" s="255" t="s">
        <v>253</v>
      </c>
      <c r="D193" s="255" t="s">
        <v>208</v>
      </c>
      <c r="E193" s="256" t="s">
        <v>254</v>
      </c>
      <c r="F193" s="257" t="s">
        <v>255</v>
      </c>
      <c r="G193" s="258" t="s">
        <v>143</v>
      </c>
      <c r="H193" s="259">
        <v>10.5</v>
      </c>
      <c r="I193" s="260"/>
      <c r="J193" s="261">
        <f>ROUND(I193*H193,2)</f>
        <v>0</v>
      </c>
      <c r="K193" s="257" t="s">
        <v>144</v>
      </c>
      <c r="L193" s="262"/>
      <c r="M193" s="263" t="s">
        <v>1</v>
      </c>
      <c r="N193" s="264" t="s">
        <v>41</v>
      </c>
      <c r="O193" s="92"/>
      <c r="P193" s="228">
        <f>O193*H193</f>
        <v>0</v>
      </c>
      <c r="Q193" s="228">
        <v>0.108</v>
      </c>
      <c r="R193" s="228">
        <f>Q193*H193</f>
        <v>1.134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181</v>
      </c>
      <c r="AT193" s="230" t="s">
        <v>208</v>
      </c>
      <c r="AU193" s="230" t="s">
        <v>86</v>
      </c>
      <c r="AY193" s="18" t="s">
        <v>138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145</v>
      </c>
      <c r="BM193" s="230" t="s">
        <v>256</v>
      </c>
    </row>
    <row r="194" s="13" customFormat="1">
      <c r="A194" s="13"/>
      <c r="B194" s="232"/>
      <c r="C194" s="233"/>
      <c r="D194" s="234" t="s">
        <v>147</v>
      </c>
      <c r="E194" s="233"/>
      <c r="F194" s="236" t="s">
        <v>257</v>
      </c>
      <c r="G194" s="233"/>
      <c r="H194" s="237">
        <v>10.5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147</v>
      </c>
      <c r="AU194" s="243" t="s">
        <v>86</v>
      </c>
      <c r="AV194" s="13" t="s">
        <v>86</v>
      </c>
      <c r="AW194" s="13" t="s">
        <v>4</v>
      </c>
      <c r="AX194" s="13" t="s">
        <v>84</v>
      </c>
      <c r="AY194" s="243" t="s">
        <v>138</v>
      </c>
    </row>
    <row r="195" s="2" customFormat="1" ht="24.15" customHeight="1">
      <c r="A195" s="39"/>
      <c r="B195" s="40"/>
      <c r="C195" s="219" t="s">
        <v>258</v>
      </c>
      <c r="D195" s="219" t="s">
        <v>140</v>
      </c>
      <c r="E195" s="220" t="s">
        <v>259</v>
      </c>
      <c r="F195" s="221" t="s">
        <v>260</v>
      </c>
      <c r="G195" s="222" t="s">
        <v>143</v>
      </c>
      <c r="H195" s="223">
        <v>95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145</v>
      </c>
      <c r="AT195" s="230" t="s">
        <v>140</v>
      </c>
      <c r="AU195" s="230" t="s">
        <v>86</v>
      </c>
      <c r="AY195" s="18" t="s">
        <v>138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145</v>
      </c>
      <c r="BM195" s="230" t="s">
        <v>261</v>
      </c>
    </row>
    <row r="196" s="12" customFormat="1" ht="22.8" customHeight="1">
      <c r="A196" s="12"/>
      <c r="B196" s="203"/>
      <c r="C196" s="204"/>
      <c r="D196" s="205" t="s">
        <v>75</v>
      </c>
      <c r="E196" s="217" t="s">
        <v>171</v>
      </c>
      <c r="F196" s="217" t="s">
        <v>262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SUM(P197:P300)</f>
        <v>0</v>
      </c>
      <c r="Q196" s="211"/>
      <c r="R196" s="212">
        <f>SUM(R197:R300)</f>
        <v>61.19954827</v>
      </c>
      <c r="S196" s="211"/>
      <c r="T196" s="213">
        <f>SUM(T197:T300)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84</v>
      </c>
      <c r="AT196" s="215" t="s">
        <v>75</v>
      </c>
      <c r="AU196" s="215" t="s">
        <v>84</v>
      </c>
      <c r="AY196" s="214" t="s">
        <v>138</v>
      </c>
      <c r="BK196" s="216">
        <f>SUM(BK197:BK300)</f>
        <v>0</v>
      </c>
    </row>
    <row r="197" s="2" customFormat="1" ht="24.15" customHeight="1">
      <c r="A197" s="39"/>
      <c r="B197" s="40"/>
      <c r="C197" s="219" t="s">
        <v>263</v>
      </c>
      <c r="D197" s="219" t="s">
        <v>140</v>
      </c>
      <c r="E197" s="220" t="s">
        <v>264</v>
      </c>
      <c r="F197" s="221" t="s">
        <v>265</v>
      </c>
      <c r="G197" s="222" t="s">
        <v>143</v>
      </c>
      <c r="H197" s="223">
        <v>3.86</v>
      </c>
      <c r="I197" s="224"/>
      <c r="J197" s="225">
        <f>ROUND(I197*H197,2)</f>
        <v>0</v>
      </c>
      <c r="K197" s="221" t="s">
        <v>144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0.00735</v>
      </c>
      <c r="R197" s="228">
        <f>Q197*H197</f>
        <v>0.028370999999999996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145</v>
      </c>
      <c r="AT197" s="230" t="s">
        <v>140</v>
      </c>
      <c r="AU197" s="230" t="s">
        <v>86</v>
      </c>
      <c r="AY197" s="18" t="s">
        <v>138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145</v>
      </c>
      <c r="BM197" s="230" t="s">
        <v>266</v>
      </c>
    </row>
    <row r="198" s="13" customFormat="1">
      <c r="A198" s="13"/>
      <c r="B198" s="232"/>
      <c r="C198" s="233"/>
      <c r="D198" s="234" t="s">
        <v>147</v>
      </c>
      <c r="E198" s="235" t="s">
        <v>1</v>
      </c>
      <c r="F198" s="236" t="s">
        <v>267</v>
      </c>
      <c r="G198" s="233"/>
      <c r="H198" s="237">
        <v>2.36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147</v>
      </c>
      <c r="AU198" s="243" t="s">
        <v>86</v>
      </c>
      <c r="AV198" s="13" t="s">
        <v>86</v>
      </c>
      <c r="AW198" s="13" t="s">
        <v>32</v>
      </c>
      <c r="AX198" s="13" t="s">
        <v>76</v>
      </c>
      <c r="AY198" s="243" t="s">
        <v>138</v>
      </c>
    </row>
    <row r="199" s="13" customFormat="1">
      <c r="A199" s="13"/>
      <c r="B199" s="232"/>
      <c r="C199" s="233"/>
      <c r="D199" s="234" t="s">
        <v>147</v>
      </c>
      <c r="E199" s="235" t="s">
        <v>1</v>
      </c>
      <c r="F199" s="236" t="s">
        <v>268</v>
      </c>
      <c r="G199" s="233"/>
      <c r="H199" s="237">
        <v>1.5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147</v>
      </c>
      <c r="AU199" s="243" t="s">
        <v>86</v>
      </c>
      <c r="AV199" s="13" t="s">
        <v>86</v>
      </c>
      <c r="AW199" s="13" t="s">
        <v>32</v>
      </c>
      <c r="AX199" s="13" t="s">
        <v>76</v>
      </c>
      <c r="AY199" s="243" t="s">
        <v>138</v>
      </c>
    </row>
    <row r="200" s="14" customFormat="1">
      <c r="A200" s="14"/>
      <c r="B200" s="244"/>
      <c r="C200" s="245"/>
      <c r="D200" s="234" t="s">
        <v>147</v>
      </c>
      <c r="E200" s="246" t="s">
        <v>1</v>
      </c>
      <c r="F200" s="247" t="s">
        <v>150</v>
      </c>
      <c r="G200" s="245"/>
      <c r="H200" s="248">
        <v>3.86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147</v>
      </c>
      <c r="AU200" s="254" t="s">
        <v>86</v>
      </c>
      <c r="AV200" s="14" t="s">
        <v>145</v>
      </c>
      <c r="AW200" s="14" t="s">
        <v>32</v>
      </c>
      <c r="AX200" s="14" t="s">
        <v>84</v>
      </c>
      <c r="AY200" s="254" t="s">
        <v>138</v>
      </c>
    </row>
    <row r="201" s="2" customFormat="1" ht="24.15" customHeight="1">
      <c r="A201" s="39"/>
      <c r="B201" s="40"/>
      <c r="C201" s="219" t="s">
        <v>269</v>
      </c>
      <c r="D201" s="219" t="s">
        <v>140</v>
      </c>
      <c r="E201" s="220" t="s">
        <v>270</v>
      </c>
      <c r="F201" s="221" t="s">
        <v>271</v>
      </c>
      <c r="G201" s="222" t="s">
        <v>143</v>
      </c>
      <c r="H201" s="223">
        <v>3.86</v>
      </c>
      <c r="I201" s="224"/>
      <c r="J201" s="225">
        <f>ROUND(I201*H201,2)</f>
        <v>0</v>
      </c>
      <c r="K201" s="221" t="s">
        <v>144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0.00438</v>
      </c>
      <c r="R201" s="228">
        <f>Q201*H201</f>
        <v>0.0169068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145</v>
      </c>
      <c r="AT201" s="230" t="s">
        <v>140</v>
      </c>
      <c r="AU201" s="230" t="s">
        <v>86</v>
      </c>
      <c r="AY201" s="18" t="s">
        <v>138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145</v>
      </c>
      <c r="BM201" s="230" t="s">
        <v>272</v>
      </c>
    </row>
    <row r="202" s="13" customFormat="1">
      <c r="A202" s="13"/>
      <c r="B202" s="232"/>
      <c r="C202" s="233"/>
      <c r="D202" s="234" t="s">
        <v>147</v>
      </c>
      <c r="E202" s="235" t="s">
        <v>1</v>
      </c>
      <c r="F202" s="236" t="s">
        <v>267</v>
      </c>
      <c r="G202" s="233"/>
      <c r="H202" s="237">
        <v>2.36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147</v>
      </c>
      <c r="AU202" s="243" t="s">
        <v>86</v>
      </c>
      <c r="AV202" s="13" t="s">
        <v>86</v>
      </c>
      <c r="AW202" s="13" t="s">
        <v>32</v>
      </c>
      <c r="AX202" s="13" t="s">
        <v>76</v>
      </c>
      <c r="AY202" s="243" t="s">
        <v>138</v>
      </c>
    </row>
    <row r="203" s="13" customFormat="1">
      <c r="A203" s="13"/>
      <c r="B203" s="232"/>
      <c r="C203" s="233"/>
      <c r="D203" s="234" t="s">
        <v>147</v>
      </c>
      <c r="E203" s="235" t="s">
        <v>1</v>
      </c>
      <c r="F203" s="236" t="s">
        <v>273</v>
      </c>
      <c r="G203" s="233"/>
      <c r="H203" s="237">
        <v>1.5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147</v>
      </c>
      <c r="AU203" s="243" t="s">
        <v>86</v>
      </c>
      <c r="AV203" s="13" t="s">
        <v>86</v>
      </c>
      <c r="AW203" s="13" t="s">
        <v>32</v>
      </c>
      <c r="AX203" s="13" t="s">
        <v>76</v>
      </c>
      <c r="AY203" s="243" t="s">
        <v>138</v>
      </c>
    </row>
    <row r="204" s="14" customFormat="1">
      <c r="A204" s="14"/>
      <c r="B204" s="244"/>
      <c r="C204" s="245"/>
      <c r="D204" s="234" t="s">
        <v>147</v>
      </c>
      <c r="E204" s="246" t="s">
        <v>1</v>
      </c>
      <c r="F204" s="247" t="s">
        <v>150</v>
      </c>
      <c r="G204" s="245"/>
      <c r="H204" s="248">
        <v>3.86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147</v>
      </c>
      <c r="AU204" s="254" t="s">
        <v>86</v>
      </c>
      <c r="AV204" s="14" t="s">
        <v>145</v>
      </c>
      <c r="AW204" s="14" t="s">
        <v>32</v>
      </c>
      <c r="AX204" s="14" t="s">
        <v>84</v>
      </c>
      <c r="AY204" s="254" t="s">
        <v>138</v>
      </c>
    </row>
    <row r="205" s="2" customFormat="1" ht="24.15" customHeight="1">
      <c r="A205" s="39"/>
      <c r="B205" s="40"/>
      <c r="C205" s="219" t="s">
        <v>274</v>
      </c>
      <c r="D205" s="219" t="s">
        <v>140</v>
      </c>
      <c r="E205" s="220" t="s">
        <v>275</v>
      </c>
      <c r="F205" s="221" t="s">
        <v>276</v>
      </c>
      <c r="G205" s="222" t="s">
        <v>143</v>
      </c>
      <c r="H205" s="223">
        <v>3.86</v>
      </c>
      <c r="I205" s="224"/>
      <c r="J205" s="225">
        <f>ROUND(I205*H205,2)</f>
        <v>0</v>
      </c>
      <c r="K205" s="221" t="s">
        <v>144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0.01838</v>
      </c>
      <c r="R205" s="228">
        <f>Q205*H205</f>
        <v>0.0709468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145</v>
      </c>
      <c r="AT205" s="230" t="s">
        <v>140</v>
      </c>
      <c r="AU205" s="230" t="s">
        <v>86</v>
      </c>
      <c r="AY205" s="18" t="s">
        <v>138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145</v>
      </c>
      <c r="BM205" s="230" t="s">
        <v>277</v>
      </c>
    </row>
    <row r="206" s="13" customFormat="1">
      <c r="A206" s="13"/>
      <c r="B206" s="232"/>
      <c r="C206" s="233"/>
      <c r="D206" s="234" t="s">
        <v>147</v>
      </c>
      <c r="E206" s="235" t="s">
        <v>1</v>
      </c>
      <c r="F206" s="236" t="s">
        <v>267</v>
      </c>
      <c r="G206" s="233"/>
      <c r="H206" s="237">
        <v>2.36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147</v>
      </c>
      <c r="AU206" s="243" t="s">
        <v>86</v>
      </c>
      <c r="AV206" s="13" t="s">
        <v>86</v>
      </c>
      <c r="AW206" s="13" t="s">
        <v>32</v>
      </c>
      <c r="AX206" s="13" t="s">
        <v>76</v>
      </c>
      <c r="AY206" s="243" t="s">
        <v>138</v>
      </c>
    </row>
    <row r="207" s="13" customFormat="1">
      <c r="A207" s="13"/>
      <c r="B207" s="232"/>
      <c r="C207" s="233"/>
      <c r="D207" s="234" t="s">
        <v>147</v>
      </c>
      <c r="E207" s="235" t="s">
        <v>1</v>
      </c>
      <c r="F207" s="236" t="s">
        <v>278</v>
      </c>
      <c r="G207" s="233"/>
      <c r="H207" s="237">
        <v>1.5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147</v>
      </c>
      <c r="AU207" s="243" t="s">
        <v>86</v>
      </c>
      <c r="AV207" s="13" t="s">
        <v>86</v>
      </c>
      <c r="AW207" s="13" t="s">
        <v>32</v>
      </c>
      <c r="AX207" s="13" t="s">
        <v>76</v>
      </c>
      <c r="AY207" s="243" t="s">
        <v>138</v>
      </c>
    </row>
    <row r="208" s="14" customFormat="1">
      <c r="A208" s="14"/>
      <c r="B208" s="244"/>
      <c r="C208" s="245"/>
      <c r="D208" s="234" t="s">
        <v>147</v>
      </c>
      <c r="E208" s="246" t="s">
        <v>1</v>
      </c>
      <c r="F208" s="247" t="s">
        <v>150</v>
      </c>
      <c r="G208" s="245"/>
      <c r="H208" s="248">
        <v>3.86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147</v>
      </c>
      <c r="AU208" s="254" t="s">
        <v>86</v>
      </c>
      <c r="AV208" s="14" t="s">
        <v>145</v>
      </c>
      <c r="AW208" s="14" t="s">
        <v>32</v>
      </c>
      <c r="AX208" s="14" t="s">
        <v>84</v>
      </c>
      <c r="AY208" s="254" t="s">
        <v>138</v>
      </c>
    </row>
    <row r="209" s="2" customFormat="1" ht="33" customHeight="1">
      <c r="A209" s="39"/>
      <c r="B209" s="40"/>
      <c r="C209" s="219" t="s">
        <v>279</v>
      </c>
      <c r="D209" s="219" t="s">
        <v>140</v>
      </c>
      <c r="E209" s="220" t="s">
        <v>280</v>
      </c>
      <c r="F209" s="221" t="s">
        <v>281</v>
      </c>
      <c r="G209" s="222" t="s">
        <v>204</v>
      </c>
      <c r="H209" s="223">
        <v>5.9</v>
      </c>
      <c r="I209" s="224"/>
      <c r="J209" s="225">
        <f>ROUND(I209*H209,2)</f>
        <v>0</v>
      </c>
      <c r="K209" s="221" t="s">
        <v>282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0.02847</v>
      </c>
      <c r="R209" s="228">
        <f>Q209*H209</f>
        <v>0.167973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145</v>
      </c>
      <c r="AT209" s="230" t="s">
        <v>140</v>
      </c>
      <c r="AU209" s="230" t="s">
        <v>86</v>
      </c>
      <c r="AY209" s="18" t="s">
        <v>138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145</v>
      </c>
      <c r="BM209" s="230" t="s">
        <v>283</v>
      </c>
    </row>
    <row r="210" s="13" customFormat="1">
      <c r="A210" s="13"/>
      <c r="B210" s="232"/>
      <c r="C210" s="233"/>
      <c r="D210" s="234" t="s">
        <v>147</v>
      </c>
      <c r="E210" s="235" t="s">
        <v>1</v>
      </c>
      <c r="F210" s="236" t="s">
        <v>284</v>
      </c>
      <c r="G210" s="233"/>
      <c r="H210" s="237">
        <v>5.9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147</v>
      </c>
      <c r="AU210" s="243" t="s">
        <v>86</v>
      </c>
      <c r="AV210" s="13" t="s">
        <v>86</v>
      </c>
      <c r="AW210" s="13" t="s">
        <v>32</v>
      </c>
      <c r="AX210" s="13" t="s">
        <v>84</v>
      </c>
      <c r="AY210" s="243" t="s">
        <v>138</v>
      </c>
    </row>
    <row r="211" s="2" customFormat="1" ht="24.15" customHeight="1">
      <c r="A211" s="39"/>
      <c r="B211" s="40"/>
      <c r="C211" s="219" t="s">
        <v>285</v>
      </c>
      <c r="D211" s="219" t="s">
        <v>140</v>
      </c>
      <c r="E211" s="220" t="s">
        <v>286</v>
      </c>
      <c r="F211" s="221" t="s">
        <v>287</v>
      </c>
      <c r="G211" s="222" t="s">
        <v>143</v>
      </c>
      <c r="H211" s="223">
        <v>26.6</v>
      </c>
      <c r="I211" s="224"/>
      <c r="J211" s="225">
        <f>ROUND(I211*H211,2)</f>
        <v>0</v>
      </c>
      <c r="K211" s="221" t="s">
        <v>144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0.02048</v>
      </c>
      <c r="R211" s="228">
        <f>Q211*H211</f>
        <v>0.544768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145</v>
      </c>
      <c r="AT211" s="230" t="s">
        <v>140</v>
      </c>
      <c r="AU211" s="230" t="s">
        <v>86</v>
      </c>
      <c r="AY211" s="18" t="s">
        <v>138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145</v>
      </c>
      <c r="BM211" s="230" t="s">
        <v>288</v>
      </c>
    </row>
    <row r="212" s="13" customFormat="1">
      <c r="A212" s="13"/>
      <c r="B212" s="232"/>
      <c r="C212" s="233"/>
      <c r="D212" s="234" t="s">
        <v>147</v>
      </c>
      <c r="E212" s="235" t="s">
        <v>1</v>
      </c>
      <c r="F212" s="236" t="s">
        <v>289</v>
      </c>
      <c r="G212" s="233"/>
      <c r="H212" s="237">
        <v>26.6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147</v>
      </c>
      <c r="AU212" s="243" t="s">
        <v>86</v>
      </c>
      <c r="AV212" s="13" t="s">
        <v>86</v>
      </c>
      <c r="AW212" s="13" t="s">
        <v>32</v>
      </c>
      <c r="AX212" s="13" t="s">
        <v>84</v>
      </c>
      <c r="AY212" s="243" t="s">
        <v>138</v>
      </c>
    </row>
    <row r="213" s="2" customFormat="1" ht="24.15" customHeight="1">
      <c r="A213" s="39"/>
      <c r="B213" s="40"/>
      <c r="C213" s="219" t="s">
        <v>290</v>
      </c>
      <c r="D213" s="219" t="s">
        <v>140</v>
      </c>
      <c r="E213" s="220" t="s">
        <v>291</v>
      </c>
      <c r="F213" s="221" t="s">
        <v>292</v>
      </c>
      <c r="G213" s="222" t="s">
        <v>143</v>
      </c>
      <c r="H213" s="223">
        <v>212.8</v>
      </c>
      <c r="I213" s="224"/>
      <c r="J213" s="225">
        <f>ROUND(I213*H213,2)</f>
        <v>0</v>
      </c>
      <c r="K213" s="221" t="s">
        <v>144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0.0079</v>
      </c>
      <c r="R213" s="228">
        <f>Q213*H213</f>
        <v>1.6811200000000003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145</v>
      </c>
      <c r="AT213" s="230" t="s">
        <v>140</v>
      </c>
      <c r="AU213" s="230" t="s">
        <v>86</v>
      </c>
      <c r="AY213" s="18" t="s">
        <v>138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145</v>
      </c>
      <c r="BM213" s="230" t="s">
        <v>293</v>
      </c>
    </row>
    <row r="214" s="13" customFormat="1">
      <c r="A214" s="13"/>
      <c r="B214" s="232"/>
      <c r="C214" s="233"/>
      <c r="D214" s="234" t="s">
        <v>147</v>
      </c>
      <c r="E214" s="235" t="s">
        <v>1</v>
      </c>
      <c r="F214" s="236" t="s">
        <v>294</v>
      </c>
      <c r="G214" s="233"/>
      <c r="H214" s="237">
        <v>212.8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147</v>
      </c>
      <c r="AU214" s="243" t="s">
        <v>86</v>
      </c>
      <c r="AV214" s="13" t="s">
        <v>86</v>
      </c>
      <c r="AW214" s="13" t="s">
        <v>32</v>
      </c>
      <c r="AX214" s="13" t="s">
        <v>84</v>
      </c>
      <c r="AY214" s="243" t="s">
        <v>138</v>
      </c>
    </row>
    <row r="215" s="2" customFormat="1" ht="24.15" customHeight="1">
      <c r="A215" s="39"/>
      <c r="B215" s="40"/>
      <c r="C215" s="219" t="s">
        <v>295</v>
      </c>
      <c r="D215" s="219" t="s">
        <v>140</v>
      </c>
      <c r="E215" s="220" t="s">
        <v>296</v>
      </c>
      <c r="F215" s="221" t="s">
        <v>297</v>
      </c>
      <c r="G215" s="222" t="s">
        <v>143</v>
      </c>
      <c r="H215" s="223">
        <v>53.2</v>
      </c>
      <c r="I215" s="224"/>
      <c r="J215" s="225">
        <f>ROUND(I215*H215,2)</f>
        <v>0</v>
      </c>
      <c r="K215" s="221" t="s">
        <v>144</v>
      </c>
      <c r="L215" s="45"/>
      <c r="M215" s="226" t="s">
        <v>1</v>
      </c>
      <c r="N215" s="227" t="s">
        <v>41</v>
      </c>
      <c r="O215" s="92"/>
      <c r="P215" s="228">
        <f>O215*H215</f>
        <v>0</v>
      </c>
      <c r="Q215" s="228">
        <v>0.015709999999999998</v>
      </c>
      <c r="R215" s="228">
        <f>Q215*H215</f>
        <v>0.835772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145</v>
      </c>
      <c r="AT215" s="230" t="s">
        <v>140</v>
      </c>
      <c r="AU215" s="230" t="s">
        <v>86</v>
      </c>
      <c r="AY215" s="18" t="s">
        <v>138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145</v>
      </c>
      <c r="BM215" s="230" t="s">
        <v>298</v>
      </c>
    </row>
    <row r="216" s="13" customFormat="1">
      <c r="A216" s="13"/>
      <c r="B216" s="232"/>
      <c r="C216" s="233"/>
      <c r="D216" s="234" t="s">
        <v>147</v>
      </c>
      <c r="E216" s="235" t="s">
        <v>1</v>
      </c>
      <c r="F216" s="236" t="s">
        <v>299</v>
      </c>
      <c r="G216" s="233"/>
      <c r="H216" s="237">
        <v>53.2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147</v>
      </c>
      <c r="AU216" s="243" t="s">
        <v>86</v>
      </c>
      <c r="AV216" s="13" t="s">
        <v>86</v>
      </c>
      <c r="AW216" s="13" t="s">
        <v>32</v>
      </c>
      <c r="AX216" s="13" t="s">
        <v>84</v>
      </c>
      <c r="AY216" s="243" t="s">
        <v>138</v>
      </c>
    </row>
    <row r="217" s="2" customFormat="1" ht="24.15" customHeight="1">
      <c r="A217" s="39"/>
      <c r="B217" s="40"/>
      <c r="C217" s="219" t="s">
        <v>300</v>
      </c>
      <c r="D217" s="219" t="s">
        <v>140</v>
      </c>
      <c r="E217" s="220" t="s">
        <v>301</v>
      </c>
      <c r="F217" s="221" t="s">
        <v>302</v>
      </c>
      <c r="G217" s="222" t="s">
        <v>143</v>
      </c>
      <c r="H217" s="223">
        <v>489.89</v>
      </c>
      <c r="I217" s="224"/>
      <c r="J217" s="225">
        <f>ROUND(I217*H217,2)</f>
        <v>0</v>
      </c>
      <c r="K217" s="221" t="s">
        <v>144</v>
      </c>
      <c r="L217" s="45"/>
      <c r="M217" s="226" t="s">
        <v>1</v>
      </c>
      <c r="N217" s="227" t="s">
        <v>41</v>
      </c>
      <c r="O217" s="92"/>
      <c r="P217" s="228">
        <f>O217*H217</f>
        <v>0</v>
      </c>
      <c r="Q217" s="228">
        <v>0.02048</v>
      </c>
      <c r="R217" s="228">
        <f>Q217*H217</f>
        <v>10.0329472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145</v>
      </c>
      <c r="AT217" s="230" t="s">
        <v>140</v>
      </c>
      <c r="AU217" s="230" t="s">
        <v>86</v>
      </c>
      <c r="AY217" s="18" t="s">
        <v>138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84</v>
      </c>
      <c r="BK217" s="231">
        <f>ROUND(I217*H217,2)</f>
        <v>0</v>
      </c>
      <c r="BL217" s="18" t="s">
        <v>145</v>
      </c>
      <c r="BM217" s="230" t="s">
        <v>303</v>
      </c>
    </row>
    <row r="218" s="15" customFormat="1">
      <c r="A218" s="15"/>
      <c r="B218" s="265"/>
      <c r="C218" s="266"/>
      <c r="D218" s="234" t="s">
        <v>147</v>
      </c>
      <c r="E218" s="267" t="s">
        <v>1</v>
      </c>
      <c r="F218" s="268" t="s">
        <v>304</v>
      </c>
      <c r="G218" s="266"/>
      <c r="H218" s="267" t="s">
        <v>1</v>
      </c>
      <c r="I218" s="269"/>
      <c r="J218" s="266"/>
      <c r="K218" s="266"/>
      <c r="L218" s="270"/>
      <c r="M218" s="271"/>
      <c r="N218" s="272"/>
      <c r="O218" s="272"/>
      <c r="P218" s="272"/>
      <c r="Q218" s="272"/>
      <c r="R218" s="272"/>
      <c r="S218" s="272"/>
      <c r="T218" s="27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4" t="s">
        <v>147</v>
      </c>
      <c r="AU218" s="274" t="s">
        <v>86</v>
      </c>
      <c r="AV218" s="15" t="s">
        <v>84</v>
      </c>
      <c r="AW218" s="15" t="s">
        <v>32</v>
      </c>
      <c r="AX218" s="15" t="s">
        <v>76</v>
      </c>
      <c r="AY218" s="274" t="s">
        <v>138</v>
      </c>
    </row>
    <row r="219" s="13" customFormat="1">
      <c r="A219" s="13"/>
      <c r="B219" s="232"/>
      <c r="C219" s="233"/>
      <c r="D219" s="234" t="s">
        <v>147</v>
      </c>
      <c r="E219" s="235" t="s">
        <v>1</v>
      </c>
      <c r="F219" s="236" t="s">
        <v>305</v>
      </c>
      <c r="G219" s="233"/>
      <c r="H219" s="237">
        <v>280.95999999999996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147</v>
      </c>
      <c r="AU219" s="243" t="s">
        <v>86</v>
      </c>
      <c r="AV219" s="13" t="s">
        <v>86</v>
      </c>
      <c r="AW219" s="13" t="s">
        <v>32</v>
      </c>
      <c r="AX219" s="13" t="s">
        <v>76</v>
      </c>
      <c r="AY219" s="243" t="s">
        <v>138</v>
      </c>
    </row>
    <row r="220" s="13" customFormat="1">
      <c r="A220" s="13"/>
      <c r="B220" s="232"/>
      <c r="C220" s="233"/>
      <c r="D220" s="234" t="s">
        <v>147</v>
      </c>
      <c r="E220" s="235" t="s">
        <v>1</v>
      </c>
      <c r="F220" s="236" t="s">
        <v>306</v>
      </c>
      <c r="G220" s="233"/>
      <c r="H220" s="237">
        <v>24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147</v>
      </c>
      <c r="AU220" s="243" t="s">
        <v>86</v>
      </c>
      <c r="AV220" s="13" t="s">
        <v>86</v>
      </c>
      <c r="AW220" s="13" t="s">
        <v>32</v>
      </c>
      <c r="AX220" s="13" t="s">
        <v>76</v>
      </c>
      <c r="AY220" s="243" t="s">
        <v>138</v>
      </c>
    </row>
    <row r="221" s="13" customFormat="1">
      <c r="A221" s="13"/>
      <c r="B221" s="232"/>
      <c r="C221" s="233"/>
      <c r="D221" s="234" t="s">
        <v>147</v>
      </c>
      <c r="E221" s="235" t="s">
        <v>1</v>
      </c>
      <c r="F221" s="236" t="s">
        <v>307</v>
      </c>
      <c r="G221" s="233"/>
      <c r="H221" s="237">
        <v>-58.946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147</v>
      </c>
      <c r="AU221" s="243" t="s">
        <v>86</v>
      </c>
      <c r="AV221" s="13" t="s">
        <v>86</v>
      </c>
      <c r="AW221" s="13" t="s">
        <v>32</v>
      </c>
      <c r="AX221" s="13" t="s">
        <v>76</v>
      </c>
      <c r="AY221" s="243" t="s">
        <v>138</v>
      </c>
    </row>
    <row r="222" s="13" customFormat="1">
      <c r="A222" s="13"/>
      <c r="B222" s="232"/>
      <c r="C222" s="233"/>
      <c r="D222" s="234" t="s">
        <v>147</v>
      </c>
      <c r="E222" s="235" t="s">
        <v>1</v>
      </c>
      <c r="F222" s="236" t="s">
        <v>308</v>
      </c>
      <c r="G222" s="233"/>
      <c r="H222" s="237">
        <v>17.280000000000002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147</v>
      </c>
      <c r="AU222" s="243" t="s">
        <v>86</v>
      </c>
      <c r="AV222" s="13" t="s">
        <v>86</v>
      </c>
      <c r="AW222" s="13" t="s">
        <v>32</v>
      </c>
      <c r="AX222" s="13" t="s">
        <v>76</v>
      </c>
      <c r="AY222" s="243" t="s">
        <v>138</v>
      </c>
    </row>
    <row r="223" s="13" customFormat="1">
      <c r="A223" s="13"/>
      <c r="B223" s="232"/>
      <c r="C223" s="233"/>
      <c r="D223" s="234" t="s">
        <v>147</v>
      </c>
      <c r="E223" s="235" t="s">
        <v>1</v>
      </c>
      <c r="F223" s="236" t="s">
        <v>309</v>
      </c>
      <c r="G223" s="233"/>
      <c r="H223" s="237">
        <v>1.8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147</v>
      </c>
      <c r="AU223" s="243" t="s">
        <v>86</v>
      </c>
      <c r="AV223" s="13" t="s">
        <v>86</v>
      </c>
      <c r="AW223" s="13" t="s">
        <v>32</v>
      </c>
      <c r="AX223" s="13" t="s">
        <v>76</v>
      </c>
      <c r="AY223" s="243" t="s">
        <v>138</v>
      </c>
    </row>
    <row r="224" s="13" customFormat="1">
      <c r="A224" s="13"/>
      <c r="B224" s="232"/>
      <c r="C224" s="233"/>
      <c r="D224" s="234" t="s">
        <v>147</v>
      </c>
      <c r="E224" s="235" t="s">
        <v>1</v>
      </c>
      <c r="F224" s="236" t="s">
        <v>310</v>
      </c>
      <c r="G224" s="233"/>
      <c r="H224" s="237">
        <v>0.983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147</v>
      </c>
      <c r="AU224" s="243" t="s">
        <v>86</v>
      </c>
      <c r="AV224" s="13" t="s">
        <v>86</v>
      </c>
      <c r="AW224" s="13" t="s">
        <v>32</v>
      </c>
      <c r="AX224" s="13" t="s">
        <v>76</v>
      </c>
      <c r="AY224" s="243" t="s">
        <v>138</v>
      </c>
    </row>
    <row r="225" s="13" customFormat="1">
      <c r="A225" s="13"/>
      <c r="B225" s="232"/>
      <c r="C225" s="233"/>
      <c r="D225" s="234" t="s">
        <v>147</v>
      </c>
      <c r="E225" s="235" t="s">
        <v>1</v>
      </c>
      <c r="F225" s="236" t="s">
        <v>311</v>
      </c>
      <c r="G225" s="233"/>
      <c r="H225" s="237">
        <v>5.04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147</v>
      </c>
      <c r="AU225" s="243" t="s">
        <v>86</v>
      </c>
      <c r="AV225" s="13" t="s">
        <v>86</v>
      </c>
      <c r="AW225" s="13" t="s">
        <v>32</v>
      </c>
      <c r="AX225" s="13" t="s">
        <v>76</v>
      </c>
      <c r="AY225" s="243" t="s">
        <v>138</v>
      </c>
    </row>
    <row r="226" s="13" customFormat="1">
      <c r="A226" s="13"/>
      <c r="B226" s="232"/>
      <c r="C226" s="233"/>
      <c r="D226" s="234" t="s">
        <v>147</v>
      </c>
      <c r="E226" s="235" t="s">
        <v>1</v>
      </c>
      <c r="F226" s="236" t="s">
        <v>312</v>
      </c>
      <c r="G226" s="233"/>
      <c r="H226" s="237">
        <v>3.42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147</v>
      </c>
      <c r="AU226" s="243" t="s">
        <v>86</v>
      </c>
      <c r="AV226" s="13" t="s">
        <v>86</v>
      </c>
      <c r="AW226" s="13" t="s">
        <v>32</v>
      </c>
      <c r="AX226" s="13" t="s">
        <v>76</v>
      </c>
      <c r="AY226" s="243" t="s">
        <v>138</v>
      </c>
    </row>
    <row r="227" s="13" customFormat="1">
      <c r="A227" s="13"/>
      <c r="B227" s="232"/>
      <c r="C227" s="233"/>
      <c r="D227" s="234" t="s">
        <v>147</v>
      </c>
      <c r="E227" s="235" t="s">
        <v>1</v>
      </c>
      <c r="F227" s="236" t="s">
        <v>313</v>
      </c>
      <c r="G227" s="233"/>
      <c r="H227" s="237">
        <v>1.08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147</v>
      </c>
      <c r="AU227" s="243" t="s">
        <v>86</v>
      </c>
      <c r="AV227" s="13" t="s">
        <v>86</v>
      </c>
      <c r="AW227" s="13" t="s">
        <v>32</v>
      </c>
      <c r="AX227" s="13" t="s">
        <v>76</v>
      </c>
      <c r="AY227" s="243" t="s">
        <v>138</v>
      </c>
    </row>
    <row r="228" s="13" customFormat="1">
      <c r="A228" s="13"/>
      <c r="B228" s="232"/>
      <c r="C228" s="233"/>
      <c r="D228" s="234" t="s">
        <v>147</v>
      </c>
      <c r="E228" s="235" t="s">
        <v>1</v>
      </c>
      <c r="F228" s="236" t="s">
        <v>314</v>
      </c>
      <c r="G228" s="233"/>
      <c r="H228" s="237">
        <v>2.97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147</v>
      </c>
      <c r="AU228" s="243" t="s">
        <v>86</v>
      </c>
      <c r="AV228" s="13" t="s">
        <v>86</v>
      </c>
      <c r="AW228" s="13" t="s">
        <v>32</v>
      </c>
      <c r="AX228" s="13" t="s">
        <v>76</v>
      </c>
      <c r="AY228" s="243" t="s">
        <v>138</v>
      </c>
    </row>
    <row r="229" s="13" customFormat="1">
      <c r="A229" s="13"/>
      <c r="B229" s="232"/>
      <c r="C229" s="233"/>
      <c r="D229" s="234" t="s">
        <v>147</v>
      </c>
      <c r="E229" s="235" t="s">
        <v>1</v>
      </c>
      <c r="F229" s="236" t="s">
        <v>315</v>
      </c>
      <c r="G229" s="233"/>
      <c r="H229" s="237">
        <v>3.105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147</v>
      </c>
      <c r="AU229" s="243" t="s">
        <v>86</v>
      </c>
      <c r="AV229" s="13" t="s">
        <v>86</v>
      </c>
      <c r="AW229" s="13" t="s">
        <v>32</v>
      </c>
      <c r="AX229" s="13" t="s">
        <v>76</v>
      </c>
      <c r="AY229" s="243" t="s">
        <v>138</v>
      </c>
    </row>
    <row r="230" s="13" customFormat="1">
      <c r="A230" s="13"/>
      <c r="B230" s="232"/>
      <c r="C230" s="233"/>
      <c r="D230" s="234" t="s">
        <v>147</v>
      </c>
      <c r="E230" s="235" t="s">
        <v>1</v>
      </c>
      <c r="F230" s="236" t="s">
        <v>316</v>
      </c>
      <c r="G230" s="233"/>
      <c r="H230" s="237">
        <v>2.7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147</v>
      </c>
      <c r="AU230" s="243" t="s">
        <v>86</v>
      </c>
      <c r="AV230" s="13" t="s">
        <v>86</v>
      </c>
      <c r="AW230" s="13" t="s">
        <v>32</v>
      </c>
      <c r="AX230" s="13" t="s">
        <v>76</v>
      </c>
      <c r="AY230" s="243" t="s">
        <v>138</v>
      </c>
    </row>
    <row r="231" s="16" customFormat="1">
      <c r="A231" s="16"/>
      <c r="B231" s="275"/>
      <c r="C231" s="276"/>
      <c r="D231" s="234" t="s">
        <v>147</v>
      </c>
      <c r="E231" s="277" t="s">
        <v>1</v>
      </c>
      <c r="F231" s="278" t="s">
        <v>317</v>
      </c>
      <c r="G231" s="276"/>
      <c r="H231" s="279">
        <v>284.39200000000004</v>
      </c>
      <c r="I231" s="280"/>
      <c r="J231" s="276"/>
      <c r="K231" s="276"/>
      <c r="L231" s="281"/>
      <c r="M231" s="282"/>
      <c r="N231" s="283"/>
      <c r="O231" s="283"/>
      <c r="P231" s="283"/>
      <c r="Q231" s="283"/>
      <c r="R231" s="283"/>
      <c r="S231" s="283"/>
      <c r="T231" s="284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5" t="s">
        <v>147</v>
      </c>
      <c r="AU231" s="285" t="s">
        <v>86</v>
      </c>
      <c r="AV231" s="16" t="s">
        <v>156</v>
      </c>
      <c r="AW231" s="16" t="s">
        <v>32</v>
      </c>
      <c r="AX231" s="16" t="s">
        <v>76</v>
      </c>
      <c r="AY231" s="285" t="s">
        <v>138</v>
      </c>
    </row>
    <row r="232" s="13" customFormat="1">
      <c r="A232" s="13"/>
      <c r="B232" s="232"/>
      <c r="C232" s="233"/>
      <c r="D232" s="234" t="s">
        <v>147</v>
      </c>
      <c r="E232" s="235" t="s">
        <v>1</v>
      </c>
      <c r="F232" s="236" t="s">
        <v>318</v>
      </c>
      <c r="G232" s="233"/>
      <c r="H232" s="237">
        <v>128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147</v>
      </c>
      <c r="AU232" s="243" t="s">
        <v>86</v>
      </c>
      <c r="AV232" s="13" t="s">
        <v>86</v>
      </c>
      <c r="AW232" s="13" t="s">
        <v>32</v>
      </c>
      <c r="AX232" s="13" t="s">
        <v>76</v>
      </c>
      <c r="AY232" s="243" t="s">
        <v>138</v>
      </c>
    </row>
    <row r="233" s="13" customFormat="1">
      <c r="A233" s="13"/>
      <c r="B233" s="232"/>
      <c r="C233" s="233"/>
      <c r="D233" s="234" t="s">
        <v>147</v>
      </c>
      <c r="E233" s="235" t="s">
        <v>1</v>
      </c>
      <c r="F233" s="236" t="s">
        <v>319</v>
      </c>
      <c r="G233" s="233"/>
      <c r="H233" s="237">
        <v>-28.005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147</v>
      </c>
      <c r="AU233" s="243" t="s">
        <v>86</v>
      </c>
      <c r="AV233" s="13" t="s">
        <v>86</v>
      </c>
      <c r="AW233" s="13" t="s">
        <v>32</v>
      </c>
      <c r="AX233" s="13" t="s">
        <v>76</v>
      </c>
      <c r="AY233" s="243" t="s">
        <v>138</v>
      </c>
    </row>
    <row r="234" s="13" customFormat="1">
      <c r="A234" s="13"/>
      <c r="B234" s="232"/>
      <c r="C234" s="233"/>
      <c r="D234" s="234" t="s">
        <v>147</v>
      </c>
      <c r="E234" s="235" t="s">
        <v>1</v>
      </c>
      <c r="F234" s="236" t="s">
        <v>320</v>
      </c>
      <c r="G234" s="233"/>
      <c r="H234" s="237">
        <v>4.32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147</v>
      </c>
      <c r="AU234" s="243" t="s">
        <v>86</v>
      </c>
      <c r="AV234" s="13" t="s">
        <v>86</v>
      </c>
      <c r="AW234" s="13" t="s">
        <v>32</v>
      </c>
      <c r="AX234" s="13" t="s">
        <v>76</v>
      </c>
      <c r="AY234" s="243" t="s">
        <v>138</v>
      </c>
    </row>
    <row r="235" s="13" customFormat="1">
      <c r="A235" s="13"/>
      <c r="B235" s="232"/>
      <c r="C235" s="233"/>
      <c r="D235" s="234" t="s">
        <v>147</v>
      </c>
      <c r="E235" s="235" t="s">
        <v>1</v>
      </c>
      <c r="F235" s="236" t="s">
        <v>321</v>
      </c>
      <c r="G235" s="233"/>
      <c r="H235" s="237">
        <v>3.42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147</v>
      </c>
      <c r="AU235" s="243" t="s">
        <v>86</v>
      </c>
      <c r="AV235" s="13" t="s">
        <v>86</v>
      </c>
      <c r="AW235" s="13" t="s">
        <v>32</v>
      </c>
      <c r="AX235" s="13" t="s">
        <v>76</v>
      </c>
      <c r="AY235" s="243" t="s">
        <v>138</v>
      </c>
    </row>
    <row r="236" s="13" customFormat="1">
      <c r="A236" s="13"/>
      <c r="B236" s="232"/>
      <c r="C236" s="233"/>
      <c r="D236" s="234" t="s">
        <v>147</v>
      </c>
      <c r="E236" s="235" t="s">
        <v>1</v>
      </c>
      <c r="F236" s="236" t="s">
        <v>311</v>
      </c>
      <c r="G236" s="233"/>
      <c r="H236" s="237">
        <v>5.04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147</v>
      </c>
      <c r="AU236" s="243" t="s">
        <v>86</v>
      </c>
      <c r="AV236" s="13" t="s">
        <v>86</v>
      </c>
      <c r="AW236" s="13" t="s">
        <v>32</v>
      </c>
      <c r="AX236" s="13" t="s">
        <v>76</v>
      </c>
      <c r="AY236" s="243" t="s">
        <v>138</v>
      </c>
    </row>
    <row r="237" s="13" customFormat="1">
      <c r="A237" s="13"/>
      <c r="B237" s="232"/>
      <c r="C237" s="233"/>
      <c r="D237" s="234" t="s">
        <v>147</v>
      </c>
      <c r="E237" s="235" t="s">
        <v>1</v>
      </c>
      <c r="F237" s="236" t="s">
        <v>322</v>
      </c>
      <c r="G237" s="233"/>
      <c r="H237" s="237">
        <v>7.2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147</v>
      </c>
      <c r="AU237" s="243" t="s">
        <v>86</v>
      </c>
      <c r="AV237" s="13" t="s">
        <v>86</v>
      </c>
      <c r="AW237" s="13" t="s">
        <v>32</v>
      </c>
      <c r="AX237" s="13" t="s">
        <v>76</v>
      </c>
      <c r="AY237" s="243" t="s">
        <v>138</v>
      </c>
    </row>
    <row r="238" s="13" customFormat="1">
      <c r="A238" s="13"/>
      <c r="B238" s="232"/>
      <c r="C238" s="233"/>
      <c r="D238" s="234" t="s">
        <v>147</v>
      </c>
      <c r="E238" s="235" t="s">
        <v>1</v>
      </c>
      <c r="F238" s="236" t="s">
        <v>323</v>
      </c>
      <c r="G238" s="233"/>
      <c r="H238" s="237">
        <v>0.87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147</v>
      </c>
      <c r="AU238" s="243" t="s">
        <v>86</v>
      </c>
      <c r="AV238" s="13" t="s">
        <v>86</v>
      </c>
      <c r="AW238" s="13" t="s">
        <v>32</v>
      </c>
      <c r="AX238" s="13" t="s">
        <v>76</v>
      </c>
      <c r="AY238" s="243" t="s">
        <v>138</v>
      </c>
    </row>
    <row r="239" s="13" customFormat="1">
      <c r="A239" s="13"/>
      <c r="B239" s="232"/>
      <c r="C239" s="233"/>
      <c r="D239" s="234" t="s">
        <v>147</v>
      </c>
      <c r="E239" s="235" t="s">
        <v>1</v>
      </c>
      <c r="F239" s="236" t="s">
        <v>324</v>
      </c>
      <c r="G239" s="233"/>
      <c r="H239" s="237">
        <v>2.7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147</v>
      </c>
      <c r="AU239" s="243" t="s">
        <v>86</v>
      </c>
      <c r="AV239" s="13" t="s">
        <v>86</v>
      </c>
      <c r="AW239" s="13" t="s">
        <v>32</v>
      </c>
      <c r="AX239" s="13" t="s">
        <v>76</v>
      </c>
      <c r="AY239" s="243" t="s">
        <v>138</v>
      </c>
    </row>
    <row r="240" s="16" customFormat="1">
      <c r="A240" s="16"/>
      <c r="B240" s="275"/>
      <c r="C240" s="276"/>
      <c r="D240" s="234" t="s">
        <v>147</v>
      </c>
      <c r="E240" s="277" t="s">
        <v>1</v>
      </c>
      <c r="F240" s="278" t="s">
        <v>317</v>
      </c>
      <c r="G240" s="276"/>
      <c r="H240" s="279">
        <v>123.54500000000002</v>
      </c>
      <c r="I240" s="280"/>
      <c r="J240" s="276"/>
      <c r="K240" s="276"/>
      <c r="L240" s="281"/>
      <c r="M240" s="282"/>
      <c r="N240" s="283"/>
      <c r="O240" s="283"/>
      <c r="P240" s="283"/>
      <c r="Q240" s="283"/>
      <c r="R240" s="283"/>
      <c r="S240" s="283"/>
      <c r="T240" s="284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85" t="s">
        <v>147</v>
      </c>
      <c r="AU240" s="285" t="s">
        <v>86</v>
      </c>
      <c r="AV240" s="16" t="s">
        <v>156</v>
      </c>
      <c r="AW240" s="16" t="s">
        <v>32</v>
      </c>
      <c r="AX240" s="16" t="s">
        <v>76</v>
      </c>
      <c r="AY240" s="285" t="s">
        <v>138</v>
      </c>
    </row>
    <row r="241" s="13" customFormat="1">
      <c r="A241" s="13"/>
      <c r="B241" s="232"/>
      <c r="C241" s="233"/>
      <c r="D241" s="234" t="s">
        <v>147</v>
      </c>
      <c r="E241" s="235" t="s">
        <v>1</v>
      </c>
      <c r="F241" s="236" t="s">
        <v>325</v>
      </c>
      <c r="G241" s="233"/>
      <c r="H241" s="237">
        <v>43.133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147</v>
      </c>
      <c r="AU241" s="243" t="s">
        <v>86</v>
      </c>
      <c r="AV241" s="13" t="s">
        <v>86</v>
      </c>
      <c r="AW241" s="13" t="s">
        <v>32</v>
      </c>
      <c r="AX241" s="13" t="s">
        <v>76</v>
      </c>
      <c r="AY241" s="243" t="s">
        <v>138</v>
      </c>
    </row>
    <row r="242" s="13" customFormat="1">
      <c r="A242" s="13"/>
      <c r="B242" s="232"/>
      <c r="C242" s="233"/>
      <c r="D242" s="234" t="s">
        <v>147</v>
      </c>
      <c r="E242" s="235" t="s">
        <v>1</v>
      </c>
      <c r="F242" s="236" t="s">
        <v>326</v>
      </c>
      <c r="G242" s="233"/>
      <c r="H242" s="237">
        <v>-1.35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147</v>
      </c>
      <c r="AU242" s="243" t="s">
        <v>86</v>
      </c>
      <c r="AV242" s="13" t="s">
        <v>86</v>
      </c>
      <c r="AW242" s="13" t="s">
        <v>32</v>
      </c>
      <c r="AX242" s="13" t="s">
        <v>76</v>
      </c>
      <c r="AY242" s="243" t="s">
        <v>138</v>
      </c>
    </row>
    <row r="243" s="13" customFormat="1">
      <c r="A243" s="13"/>
      <c r="B243" s="232"/>
      <c r="C243" s="233"/>
      <c r="D243" s="234" t="s">
        <v>147</v>
      </c>
      <c r="E243" s="235" t="s">
        <v>1</v>
      </c>
      <c r="F243" s="236" t="s">
        <v>327</v>
      </c>
      <c r="G243" s="233"/>
      <c r="H243" s="237">
        <v>2.25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147</v>
      </c>
      <c r="AU243" s="243" t="s">
        <v>86</v>
      </c>
      <c r="AV243" s="13" t="s">
        <v>86</v>
      </c>
      <c r="AW243" s="13" t="s">
        <v>32</v>
      </c>
      <c r="AX243" s="13" t="s">
        <v>76</v>
      </c>
      <c r="AY243" s="243" t="s">
        <v>138</v>
      </c>
    </row>
    <row r="244" s="16" customFormat="1">
      <c r="A244" s="16"/>
      <c r="B244" s="275"/>
      <c r="C244" s="276"/>
      <c r="D244" s="234" t="s">
        <v>147</v>
      </c>
      <c r="E244" s="277" t="s">
        <v>1</v>
      </c>
      <c r="F244" s="278" t="s">
        <v>317</v>
      </c>
      <c r="G244" s="276"/>
      <c r="H244" s="279">
        <v>44.033</v>
      </c>
      <c r="I244" s="280"/>
      <c r="J244" s="276"/>
      <c r="K244" s="276"/>
      <c r="L244" s="281"/>
      <c r="M244" s="282"/>
      <c r="N244" s="283"/>
      <c r="O244" s="283"/>
      <c r="P244" s="283"/>
      <c r="Q244" s="283"/>
      <c r="R244" s="283"/>
      <c r="S244" s="283"/>
      <c r="T244" s="284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85" t="s">
        <v>147</v>
      </c>
      <c r="AU244" s="285" t="s">
        <v>86</v>
      </c>
      <c r="AV244" s="16" t="s">
        <v>156</v>
      </c>
      <c r="AW244" s="16" t="s">
        <v>32</v>
      </c>
      <c r="AX244" s="16" t="s">
        <v>76</v>
      </c>
      <c r="AY244" s="285" t="s">
        <v>138</v>
      </c>
    </row>
    <row r="245" s="13" customFormat="1">
      <c r="A245" s="13"/>
      <c r="B245" s="232"/>
      <c r="C245" s="233"/>
      <c r="D245" s="234" t="s">
        <v>147</v>
      </c>
      <c r="E245" s="235" t="s">
        <v>1</v>
      </c>
      <c r="F245" s="236" t="s">
        <v>328</v>
      </c>
      <c r="G245" s="233"/>
      <c r="H245" s="237">
        <v>19.17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147</v>
      </c>
      <c r="AU245" s="243" t="s">
        <v>86</v>
      </c>
      <c r="AV245" s="13" t="s">
        <v>86</v>
      </c>
      <c r="AW245" s="13" t="s">
        <v>32</v>
      </c>
      <c r="AX245" s="13" t="s">
        <v>76</v>
      </c>
      <c r="AY245" s="243" t="s">
        <v>138</v>
      </c>
    </row>
    <row r="246" s="16" customFormat="1">
      <c r="A246" s="16"/>
      <c r="B246" s="275"/>
      <c r="C246" s="276"/>
      <c r="D246" s="234" t="s">
        <v>147</v>
      </c>
      <c r="E246" s="277" t="s">
        <v>1</v>
      </c>
      <c r="F246" s="278" t="s">
        <v>317</v>
      </c>
      <c r="G246" s="276"/>
      <c r="H246" s="279">
        <v>19.17</v>
      </c>
      <c r="I246" s="280"/>
      <c r="J246" s="276"/>
      <c r="K246" s="276"/>
      <c r="L246" s="281"/>
      <c r="M246" s="282"/>
      <c r="N246" s="283"/>
      <c r="O246" s="283"/>
      <c r="P246" s="283"/>
      <c r="Q246" s="283"/>
      <c r="R246" s="283"/>
      <c r="S246" s="283"/>
      <c r="T246" s="284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85" t="s">
        <v>147</v>
      </c>
      <c r="AU246" s="285" t="s">
        <v>86</v>
      </c>
      <c r="AV246" s="16" t="s">
        <v>156</v>
      </c>
      <c r="AW246" s="16" t="s">
        <v>32</v>
      </c>
      <c r="AX246" s="16" t="s">
        <v>76</v>
      </c>
      <c r="AY246" s="285" t="s">
        <v>138</v>
      </c>
    </row>
    <row r="247" s="13" customFormat="1">
      <c r="A247" s="13"/>
      <c r="B247" s="232"/>
      <c r="C247" s="233"/>
      <c r="D247" s="234" t="s">
        <v>147</v>
      </c>
      <c r="E247" s="235" t="s">
        <v>1</v>
      </c>
      <c r="F247" s="236" t="s">
        <v>329</v>
      </c>
      <c r="G247" s="233"/>
      <c r="H247" s="237">
        <v>18.75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147</v>
      </c>
      <c r="AU247" s="243" t="s">
        <v>86</v>
      </c>
      <c r="AV247" s="13" t="s">
        <v>86</v>
      </c>
      <c r="AW247" s="13" t="s">
        <v>32</v>
      </c>
      <c r="AX247" s="13" t="s">
        <v>76</v>
      </c>
      <c r="AY247" s="243" t="s">
        <v>138</v>
      </c>
    </row>
    <row r="248" s="16" customFormat="1">
      <c r="A248" s="16"/>
      <c r="B248" s="275"/>
      <c r="C248" s="276"/>
      <c r="D248" s="234" t="s">
        <v>147</v>
      </c>
      <c r="E248" s="277" t="s">
        <v>1</v>
      </c>
      <c r="F248" s="278" t="s">
        <v>317</v>
      </c>
      <c r="G248" s="276"/>
      <c r="H248" s="279">
        <v>18.75</v>
      </c>
      <c r="I248" s="280"/>
      <c r="J248" s="276"/>
      <c r="K248" s="276"/>
      <c r="L248" s="281"/>
      <c r="M248" s="282"/>
      <c r="N248" s="283"/>
      <c r="O248" s="283"/>
      <c r="P248" s="283"/>
      <c r="Q248" s="283"/>
      <c r="R248" s="283"/>
      <c r="S248" s="283"/>
      <c r="T248" s="284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85" t="s">
        <v>147</v>
      </c>
      <c r="AU248" s="285" t="s">
        <v>86</v>
      </c>
      <c r="AV248" s="16" t="s">
        <v>156</v>
      </c>
      <c r="AW248" s="16" t="s">
        <v>32</v>
      </c>
      <c r="AX248" s="16" t="s">
        <v>76</v>
      </c>
      <c r="AY248" s="285" t="s">
        <v>138</v>
      </c>
    </row>
    <row r="249" s="14" customFormat="1">
      <c r="A249" s="14"/>
      <c r="B249" s="244"/>
      <c r="C249" s="245"/>
      <c r="D249" s="234" t="s">
        <v>147</v>
      </c>
      <c r="E249" s="246" t="s">
        <v>1</v>
      </c>
      <c r="F249" s="247" t="s">
        <v>150</v>
      </c>
      <c r="G249" s="245"/>
      <c r="H249" s="248">
        <v>489.89000000000008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147</v>
      </c>
      <c r="AU249" s="254" t="s">
        <v>86</v>
      </c>
      <c r="AV249" s="14" t="s">
        <v>145</v>
      </c>
      <c r="AW249" s="14" t="s">
        <v>32</v>
      </c>
      <c r="AX249" s="14" t="s">
        <v>84</v>
      </c>
      <c r="AY249" s="254" t="s">
        <v>138</v>
      </c>
    </row>
    <row r="250" s="2" customFormat="1" ht="24.15" customHeight="1">
      <c r="A250" s="39"/>
      <c r="B250" s="40"/>
      <c r="C250" s="219" t="s">
        <v>330</v>
      </c>
      <c r="D250" s="219" t="s">
        <v>140</v>
      </c>
      <c r="E250" s="220" t="s">
        <v>331</v>
      </c>
      <c r="F250" s="221" t="s">
        <v>332</v>
      </c>
      <c r="G250" s="222" t="s">
        <v>143</v>
      </c>
      <c r="H250" s="223">
        <v>3919.12</v>
      </c>
      <c r="I250" s="224"/>
      <c r="J250" s="225">
        <f>ROUND(I250*H250,2)</f>
        <v>0</v>
      </c>
      <c r="K250" s="221" t="s">
        <v>144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0.0079</v>
      </c>
      <c r="R250" s="228">
        <f>Q250*H250</f>
        <v>30.961048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145</v>
      </c>
      <c r="AT250" s="230" t="s">
        <v>140</v>
      </c>
      <c r="AU250" s="230" t="s">
        <v>86</v>
      </c>
      <c r="AY250" s="18" t="s">
        <v>138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145</v>
      </c>
      <c r="BM250" s="230" t="s">
        <v>333</v>
      </c>
    </row>
    <row r="251" s="13" customFormat="1">
      <c r="A251" s="13"/>
      <c r="B251" s="232"/>
      <c r="C251" s="233"/>
      <c r="D251" s="234" t="s">
        <v>147</v>
      </c>
      <c r="E251" s="235" t="s">
        <v>1</v>
      </c>
      <c r="F251" s="236" t="s">
        <v>334</v>
      </c>
      <c r="G251" s="233"/>
      <c r="H251" s="237">
        <v>3919.12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147</v>
      </c>
      <c r="AU251" s="243" t="s">
        <v>86</v>
      </c>
      <c r="AV251" s="13" t="s">
        <v>86</v>
      </c>
      <c r="AW251" s="13" t="s">
        <v>32</v>
      </c>
      <c r="AX251" s="13" t="s">
        <v>84</v>
      </c>
      <c r="AY251" s="243" t="s">
        <v>138</v>
      </c>
    </row>
    <row r="252" s="2" customFormat="1" ht="24.15" customHeight="1">
      <c r="A252" s="39"/>
      <c r="B252" s="40"/>
      <c r="C252" s="219" t="s">
        <v>335</v>
      </c>
      <c r="D252" s="219" t="s">
        <v>140</v>
      </c>
      <c r="E252" s="220" t="s">
        <v>336</v>
      </c>
      <c r="F252" s="221" t="s">
        <v>337</v>
      </c>
      <c r="G252" s="222" t="s">
        <v>204</v>
      </c>
      <c r="H252" s="223">
        <v>5.9</v>
      </c>
      <c r="I252" s="224"/>
      <c r="J252" s="225">
        <f>ROUND(I252*H252,2)</f>
        <v>0</v>
      </c>
      <c r="K252" s="221" t="s">
        <v>144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145</v>
      </c>
      <c r="AT252" s="230" t="s">
        <v>140</v>
      </c>
      <c r="AU252" s="230" t="s">
        <v>86</v>
      </c>
      <c r="AY252" s="18" t="s">
        <v>138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145</v>
      </c>
      <c r="BM252" s="230" t="s">
        <v>338</v>
      </c>
    </row>
    <row r="253" s="13" customFormat="1">
      <c r="A253" s="13"/>
      <c r="B253" s="232"/>
      <c r="C253" s="233"/>
      <c r="D253" s="234" t="s">
        <v>147</v>
      </c>
      <c r="E253" s="235" t="s">
        <v>1</v>
      </c>
      <c r="F253" s="236" t="s">
        <v>339</v>
      </c>
      <c r="G253" s="233"/>
      <c r="H253" s="237">
        <v>5.9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147</v>
      </c>
      <c r="AU253" s="243" t="s">
        <v>86</v>
      </c>
      <c r="AV253" s="13" t="s">
        <v>86</v>
      </c>
      <c r="AW253" s="13" t="s">
        <v>32</v>
      </c>
      <c r="AX253" s="13" t="s">
        <v>84</v>
      </c>
      <c r="AY253" s="243" t="s">
        <v>138</v>
      </c>
    </row>
    <row r="254" s="2" customFormat="1" ht="24.15" customHeight="1">
      <c r="A254" s="39"/>
      <c r="B254" s="40"/>
      <c r="C254" s="255" t="s">
        <v>340</v>
      </c>
      <c r="D254" s="255" t="s">
        <v>208</v>
      </c>
      <c r="E254" s="256" t="s">
        <v>341</v>
      </c>
      <c r="F254" s="257" t="s">
        <v>342</v>
      </c>
      <c r="G254" s="258" t="s">
        <v>204</v>
      </c>
      <c r="H254" s="259">
        <v>6.195</v>
      </c>
      <c r="I254" s="260"/>
      <c r="J254" s="261">
        <f>ROUND(I254*H254,2)</f>
        <v>0</v>
      </c>
      <c r="K254" s="257" t="s">
        <v>144</v>
      </c>
      <c r="L254" s="262"/>
      <c r="M254" s="263" t="s">
        <v>1</v>
      </c>
      <c r="N254" s="264" t="s">
        <v>41</v>
      </c>
      <c r="O254" s="92"/>
      <c r="P254" s="228">
        <f>O254*H254</f>
        <v>0</v>
      </c>
      <c r="Q254" s="228">
        <v>0.0001</v>
      </c>
      <c r="R254" s="228">
        <f>Q254*H254</f>
        <v>0.0006195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181</v>
      </c>
      <c r="AT254" s="230" t="s">
        <v>208</v>
      </c>
      <c r="AU254" s="230" t="s">
        <v>86</v>
      </c>
      <c r="AY254" s="18" t="s">
        <v>138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145</v>
      </c>
      <c r="BM254" s="230" t="s">
        <v>343</v>
      </c>
    </row>
    <row r="255" s="13" customFormat="1">
      <c r="A255" s="13"/>
      <c r="B255" s="232"/>
      <c r="C255" s="233"/>
      <c r="D255" s="234" t="s">
        <v>147</v>
      </c>
      <c r="E255" s="233"/>
      <c r="F255" s="236" t="s">
        <v>344</v>
      </c>
      <c r="G255" s="233"/>
      <c r="H255" s="237">
        <v>6.195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147</v>
      </c>
      <c r="AU255" s="243" t="s">
        <v>86</v>
      </c>
      <c r="AV255" s="13" t="s">
        <v>86</v>
      </c>
      <c r="AW255" s="13" t="s">
        <v>4</v>
      </c>
      <c r="AX255" s="13" t="s">
        <v>84</v>
      </c>
      <c r="AY255" s="243" t="s">
        <v>138</v>
      </c>
    </row>
    <row r="256" s="2" customFormat="1" ht="24.15" customHeight="1">
      <c r="A256" s="39"/>
      <c r="B256" s="40"/>
      <c r="C256" s="219" t="s">
        <v>345</v>
      </c>
      <c r="D256" s="219" t="s">
        <v>140</v>
      </c>
      <c r="E256" s="220" t="s">
        <v>346</v>
      </c>
      <c r="F256" s="221" t="s">
        <v>347</v>
      </c>
      <c r="G256" s="222" t="s">
        <v>143</v>
      </c>
      <c r="H256" s="223">
        <v>962.227</v>
      </c>
      <c r="I256" s="224"/>
      <c r="J256" s="225">
        <f>ROUND(I256*H256,2)</f>
        <v>0</v>
      </c>
      <c r="K256" s="221" t="s">
        <v>144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0.015709999999999998</v>
      </c>
      <c r="R256" s="228">
        <f>Q256*H256</f>
        <v>15.116586169999997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145</v>
      </c>
      <c r="AT256" s="230" t="s">
        <v>140</v>
      </c>
      <c r="AU256" s="230" t="s">
        <v>86</v>
      </c>
      <c r="AY256" s="18" t="s">
        <v>138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145</v>
      </c>
      <c r="BM256" s="230" t="s">
        <v>348</v>
      </c>
    </row>
    <row r="257" s="13" customFormat="1">
      <c r="A257" s="13"/>
      <c r="B257" s="232"/>
      <c r="C257" s="233"/>
      <c r="D257" s="234" t="s">
        <v>147</v>
      </c>
      <c r="E257" s="235" t="s">
        <v>1</v>
      </c>
      <c r="F257" s="236" t="s">
        <v>349</v>
      </c>
      <c r="G257" s="233"/>
      <c r="H257" s="237">
        <v>561.91999999999992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147</v>
      </c>
      <c r="AU257" s="243" t="s">
        <v>86</v>
      </c>
      <c r="AV257" s="13" t="s">
        <v>86</v>
      </c>
      <c r="AW257" s="13" t="s">
        <v>32</v>
      </c>
      <c r="AX257" s="13" t="s">
        <v>76</v>
      </c>
      <c r="AY257" s="243" t="s">
        <v>138</v>
      </c>
    </row>
    <row r="258" s="13" customFormat="1">
      <c r="A258" s="13"/>
      <c r="B258" s="232"/>
      <c r="C258" s="233"/>
      <c r="D258" s="234" t="s">
        <v>147</v>
      </c>
      <c r="E258" s="235" t="s">
        <v>1</v>
      </c>
      <c r="F258" s="236" t="s">
        <v>350</v>
      </c>
      <c r="G258" s="233"/>
      <c r="H258" s="237">
        <v>48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147</v>
      </c>
      <c r="AU258" s="243" t="s">
        <v>86</v>
      </c>
      <c r="AV258" s="13" t="s">
        <v>86</v>
      </c>
      <c r="AW258" s="13" t="s">
        <v>32</v>
      </c>
      <c r="AX258" s="13" t="s">
        <v>76</v>
      </c>
      <c r="AY258" s="243" t="s">
        <v>138</v>
      </c>
    </row>
    <row r="259" s="13" customFormat="1">
      <c r="A259" s="13"/>
      <c r="B259" s="232"/>
      <c r="C259" s="233"/>
      <c r="D259" s="234" t="s">
        <v>147</v>
      </c>
      <c r="E259" s="235" t="s">
        <v>1</v>
      </c>
      <c r="F259" s="236" t="s">
        <v>351</v>
      </c>
      <c r="G259" s="233"/>
      <c r="H259" s="237">
        <v>-117.893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147</v>
      </c>
      <c r="AU259" s="243" t="s">
        <v>86</v>
      </c>
      <c r="AV259" s="13" t="s">
        <v>86</v>
      </c>
      <c r="AW259" s="13" t="s">
        <v>32</v>
      </c>
      <c r="AX259" s="13" t="s">
        <v>76</v>
      </c>
      <c r="AY259" s="243" t="s">
        <v>138</v>
      </c>
    </row>
    <row r="260" s="13" customFormat="1">
      <c r="A260" s="13"/>
      <c r="B260" s="232"/>
      <c r="C260" s="233"/>
      <c r="D260" s="234" t="s">
        <v>147</v>
      </c>
      <c r="E260" s="235" t="s">
        <v>1</v>
      </c>
      <c r="F260" s="236" t="s">
        <v>352</v>
      </c>
      <c r="G260" s="233"/>
      <c r="H260" s="237">
        <v>34.560000000000004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147</v>
      </c>
      <c r="AU260" s="243" t="s">
        <v>86</v>
      </c>
      <c r="AV260" s="13" t="s">
        <v>86</v>
      </c>
      <c r="AW260" s="13" t="s">
        <v>32</v>
      </c>
      <c r="AX260" s="13" t="s">
        <v>76</v>
      </c>
      <c r="AY260" s="243" t="s">
        <v>138</v>
      </c>
    </row>
    <row r="261" s="13" customFormat="1">
      <c r="A261" s="13"/>
      <c r="B261" s="232"/>
      <c r="C261" s="233"/>
      <c r="D261" s="234" t="s">
        <v>147</v>
      </c>
      <c r="E261" s="235" t="s">
        <v>1</v>
      </c>
      <c r="F261" s="236" t="s">
        <v>353</v>
      </c>
      <c r="G261" s="233"/>
      <c r="H261" s="237">
        <v>3.6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147</v>
      </c>
      <c r="AU261" s="243" t="s">
        <v>86</v>
      </c>
      <c r="AV261" s="13" t="s">
        <v>86</v>
      </c>
      <c r="AW261" s="13" t="s">
        <v>32</v>
      </c>
      <c r="AX261" s="13" t="s">
        <v>76</v>
      </c>
      <c r="AY261" s="243" t="s">
        <v>138</v>
      </c>
    </row>
    <row r="262" s="13" customFormat="1">
      <c r="A262" s="13"/>
      <c r="B262" s="232"/>
      <c r="C262" s="233"/>
      <c r="D262" s="234" t="s">
        <v>147</v>
      </c>
      <c r="E262" s="235" t="s">
        <v>1</v>
      </c>
      <c r="F262" s="236" t="s">
        <v>354</v>
      </c>
      <c r="G262" s="233"/>
      <c r="H262" s="237">
        <v>1.9650000000000003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147</v>
      </c>
      <c r="AU262" s="243" t="s">
        <v>86</v>
      </c>
      <c r="AV262" s="13" t="s">
        <v>86</v>
      </c>
      <c r="AW262" s="13" t="s">
        <v>32</v>
      </c>
      <c r="AX262" s="13" t="s">
        <v>76</v>
      </c>
      <c r="AY262" s="243" t="s">
        <v>138</v>
      </c>
    </row>
    <row r="263" s="13" customFormat="1">
      <c r="A263" s="13"/>
      <c r="B263" s="232"/>
      <c r="C263" s="233"/>
      <c r="D263" s="234" t="s">
        <v>147</v>
      </c>
      <c r="E263" s="235" t="s">
        <v>1</v>
      </c>
      <c r="F263" s="236" t="s">
        <v>355</v>
      </c>
      <c r="G263" s="233"/>
      <c r="H263" s="237">
        <v>10.08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147</v>
      </c>
      <c r="AU263" s="243" t="s">
        <v>86</v>
      </c>
      <c r="AV263" s="13" t="s">
        <v>86</v>
      </c>
      <c r="AW263" s="13" t="s">
        <v>32</v>
      </c>
      <c r="AX263" s="13" t="s">
        <v>76</v>
      </c>
      <c r="AY263" s="243" t="s">
        <v>138</v>
      </c>
    </row>
    <row r="264" s="13" customFormat="1">
      <c r="A264" s="13"/>
      <c r="B264" s="232"/>
      <c r="C264" s="233"/>
      <c r="D264" s="234" t="s">
        <v>147</v>
      </c>
      <c r="E264" s="235" t="s">
        <v>1</v>
      </c>
      <c r="F264" s="236" t="s">
        <v>356</v>
      </c>
      <c r="G264" s="233"/>
      <c r="H264" s="237">
        <v>6.84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147</v>
      </c>
      <c r="AU264" s="243" t="s">
        <v>86</v>
      </c>
      <c r="AV264" s="13" t="s">
        <v>86</v>
      </c>
      <c r="AW264" s="13" t="s">
        <v>32</v>
      </c>
      <c r="AX264" s="13" t="s">
        <v>76</v>
      </c>
      <c r="AY264" s="243" t="s">
        <v>138</v>
      </c>
    </row>
    <row r="265" s="13" customFormat="1">
      <c r="A265" s="13"/>
      <c r="B265" s="232"/>
      <c r="C265" s="233"/>
      <c r="D265" s="234" t="s">
        <v>147</v>
      </c>
      <c r="E265" s="235" t="s">
        <v>1</v>
      </c>
      <c r="F265" s="236" t="s">
        <v>357</v>
      </c>
      <c r="G265" s="233"/>
      <c r="H265" s="237">
        <v>2.16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147</v>
      </c>
      <c r="AU265" s="243" t="s">
        <v>86</v>
      </c>
      <c r="AV265" s="13" t="s">
        <v>86</v>
      </c>
      <c r="AW265" s="13" t="s">
        <v>32</v>
      </c>
      <c r="AX265" s="13" t="s">
        <v>76</v>
      </c>
      <c r="AY265" s="243" t="s">
        <v>138</v>
      </c>
    </row>
    <row r="266" s="13" customFormat="1">
      <c r="A266" s="13"/>
      <c r="B266" s="232"/>
      <c r="C266" s="233"/>
      <c r="D266" s="234" t="s">
        <v>147</v>
      </c>
      <c r="E266" s="235" t="s">
        <v>1</v>
      </c>
      <c r="F266" s="236" t="s">
        <v>358</v>
      </c>
      <c r="G266" s="233"/>
      <c r="H266" s="237">
        <v>5.94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147</v>
      </c>
      <c r="AU266" s="243" t="s">
        <v>86</v>
      </c>
      <c r="AV266" s="13" t="s">
        <v>86</v>
      </c>
      <c r="AW266" s="13" t="s">
        <v>32</v>
      </c>
      <c r="AX266" s="13" t="s">
        <v>76</v>
      </c>
      <c r="AY266" s="243" t="s">
        <v>138</v>
      </c>
    </row>
    <row r="267" s="13" customFormat="1">
      <c r="A267" s="13"/>
      <c r="B267" s="232"/>
      <c r="C267" s="233"/>
      <c r="D267" s="234" t="s">
        <v>147</v>
      </c>
      <c r="E267" s="235" t="s">
        <v>1</v>
      </c>
      <c r="F267" s="236" t="s">
        <v>359</v>
      </c>
      <c r="G267" s="233"/>
      <c r="H267" s="237">
        <v>6.21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147</v>
      </c>
      <c r="AU267" s="243" t="s">
        <v>86</v>
      </c>
      <c r="AV267" s="13" t="s">
        <v>86</v>
      </c>
      <c r="AW267" s="13" t="s">
        <v>32</v>
      </c>
      <c r="AX267" s="13" t="s">
        <v>76</v>
      </c>
      <c r="AY267" s="243" t="s">
        <v>138</v>
      </c>
    </row>
    <row r="268" s="13" customFormat="1">
      <c r="A268" s="13"/>
      <c r="B268" s="232"/>
      <c r="C268" s="233"/>
      <c r="D268" s="234" t="s">
        <v>147</v>
      </c>
      <c r="E268" s="235" t="s">
        <v>1</v>
      </c>
      <c r="F268" s="236" t="s">
        <v>360</v>
      </c>
      <c r="G268" s="233"/>
      <c r="H268" s="237">
        <v>5.4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147</v>
      </c>
      <c r="AU268" s="243" t="s">
        <v>86</v>
      </c>
      <c r="AV268" s="13" t="s">
        <v>86</v>
      </c>
      <c r="AW268" s="13" t="s">
        <v>32</v>
      </c>
      <c r="AX268" s="13" t="s">
        <v>76</v>
      </c>
      <c r="AY268" s="243" t="s">
        <v>138</v>
      </c>
    </row>
    <row r="269" s="16" customFormat="1">
      <c r="A269" s="16"/>
      <c r="B269" s="275"/>
      <c r="C269" s="276"/>
      <c r="D269" s="234" t="s">
        <v>147</v>
      </c>
      <c r="E269" s="277" t="s">
        <v>1</v>
      </c>
      <c r="F269" s="278" t="s">
        <v>317</v>
      </c>
      <c r="G269" s="276"/>
      <c r="H269" s="279">
        <v>568.78200000000016</v>
      </c>
      <c r="I269" s="280"/>
      <c r="J269" s="276"/>
      <c r="K269" s="276"/>
      <c r="L269" s="281"/>
      <c r="M269" s="282"/>
      <c r="N269" s="283"/>
      <c r="O269" s="283"/>
      <c r="P269" s="283"/>
      <c r="Q269" s="283"/>
      <c r="R269" s="283"/>
      <c r="S269" s="283"/>
      <c r="T269" s="284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85" t="s">
        <v>147</v>
      </c>
      <c r="AU269" s="285" t="s">
        <v>86</v>
      </c>
      <c r="AV269" s="16" t="s">
        <v>156</v>
      </c>
      <c r="AW269" s="16" t="s">
        <v>32</v>
      </c>
      <c r="AX269" s="16" t="s">
        <v>76</v>
      </c>
      <c r="AY269" s="285" t="s">
        <v>138</v>
      </c>
    </row>
    <row r="270" s="13" customFormat="1">
      <c r="A270" s="13"/>
      <c r="B270" s="232"/>
      <c r="C270" s="233"/>
      <c r="D270" s="234" t="s">
        <v>147</v>
      </c>
      <c r="E270" s="235" t="s">
        <v>1</v>
      </c>
      <c r="F270" s="236" t="s">
        <v>361</v>
      </c>
      <c r="G270" s="233"/>
      <c r="H270" s="237">
        <v>256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147</v>
      </c>
      <c r="AU270" s="243" t="s">
        <v>86</v>
      </c>
      <c r="AV270" s="13" t="s">
        <v>86</v>
      </c>
      <c r="AW270" s="13" t="s">
        <v>32</v>
      </c>
      <c r="AX270" s="13" t="s">
        <v>76</v>
      </c>
      <c r="AY270" s="243" t="s">
        <v>138</v>
      </c>
    </row>
    <row r="271" s="13" customFormat="1">
      <c r="A271" s="13"/>
      <c r="B271" s="232"/>
      <c r="C271" s="233"/>
      <c r="D271" s="234" t="s">
        <v>147</v>
      </c>
      <c r="E271" s="235" t="s">
        <v>1</v>
      </c>
      <c r="F271" s="236" t="s">
        <v>362</v>
      </c>
      <c r="G271" s="233"/>
      <c r="H271" s="237">
        <v>-56.01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147</v>
      </c>
      <c r="AU271" s="243" t="s">
        <v>86</v>
      </c>
      <c r="AV271" s="13" t="s">
        <v>86</v>
      </c>
      <c r="AW271" s="13" t="s">
        <v>32</v>
      </c>
      <c r="AX271" s="13" t="s">
        <v>76</v>
      </c>
      <c r="AY271" s="243" t="s">
        <v>138</v>
      </c>
    </row>
    <row r="272" s="13" customFormat="1">
      <c r="A272" s="13"/>
      <c r="B272" s="232"/>
      <c r="C272" s="233"/>
      <c r="D272" s="234" t="s">
        <v>147</v>
      </c>
      <c r="E272" s="235" t="s">
        <v>1</v>
      </c>
      <c r="F272" s="236" t="s">
        <v>363</v>
      </c>
      <c r="G272" s="233"/>
      <c r="H272" s="237">
        <v>8.64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147</v>
      </c>
      <c r="AU272" s="243" t="s">
        <v>86</v>
      </c>
      <c r="AV272" s="13" t="s">
        <v>86</v>
      </c>
      <c r="AW272" s="13" t="s">
        <v>32</v>
      </c>
      <c r="AX272" s="13" t="s">
        <v>76</v>
      </c>
      <c r="AY272" s="243" t="s">
        <v>138</v>
      </c>
    </row>
    <row r="273" s="13" customFormat="1">
      <c r="A273" s="13"/>
      <c r="B273" s="232"/>
      <c r="C273" s="233"/>
      <c r="D273" s="234" t="s">
        <v>147</v>
      </c>
      <c r="E273" s="235" t="s">
        <v>1</v>
      </c>
      <c r="F273" s="236" t="s">
        <v>364</v>
      </c>
      <c r="G273" s="233"/>
      <c r="H273" s="237">
        <v>6.84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147</v>
      </c>
      <c r="AU273" s="243" t="s">
        <v>86</v>
      </c>
      <c r="AV273" s="13" t="s">
        <v>86</v>
      </c>
      <c r="AW273" s="13" t="s">
        <v>32</v>
      </c>
      <c r="AX273" s="13" t="s">
        <v>76</v>
      </c>
      <c r="AY273" s="243" t="s">
        <v>138</v>
      </c>
    </row>
    <row r="274" s="13" customFormat="1">
      <c r="A274" s="13"/>
      <c r="B274" s="232"/>
      <c r="C274" s="233"/>
      <c r="D274" s="234" t="s">
        <v>147</v>
      </c>
      <c r="E274" s="235" t="s">
        <v>1</v>
      </c>
      <c r="F274" s="236" t="s">
        <v>355</v>
      </c>
      <c r="G274" s="233"/>
      <c r="H274" s="237">
        <v>10.08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147</v>
      </c>
      <c r="AU274" s="243" t="s">
        <v>86</v>
      </c>
      <c r="AV274" s="13" t="s">
        <v>86</v>
      </c>
      <c r="AW274" s="13" t="s">
        <v>32</v>
      </c>
      <c r="AX274" s="13" t="s">
        <v>76</v>
      </c>
      <c r="AY274" s="243" t="s">
        <v>138</v>
      </c>
    </row>
    <row r="275" s="13" customFormat="1">
      <c r="A275" s="13"/>
      <c r="B275" s="232"/>
      <c r="C275" s="233"/>
      <c r="D275" s="234" t="s">
        <v>147</v>
      </c>
      <c r="E275" s="235" t="s">
        <v>1</v>
      </c>
      <c r="F275" s="236" t="s">
        <v>365</v>
      </c>
      <c r="G275" s="233"/>
      <c r="H275" s="237">
        <v>14.4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147</v>
      </c>
      <c r="AU275" s="243" t="s">
        <v>86</v>
      </c>
      <c r="AV275" s="13" t="s">
        <v>86</v>
      </c>
      <c r="AW275" s="13" t="s">
        <v>32</v>
      </c>
      <c r="AX275" s="13" t="s">
        <v>76</v>
      </c>
      <c r="AY275" s="243" t="s">
        <v>138</v>
      </c>
    </row>
    <row r="276" s="13" customFormat="1">
      <c r="A276" s="13"/>
      <c r="B276" s="232"/>
      <c r="C276" s="233"/>
      <c r="D276" s="234" t="s">
        <v>147</v>
      </c>
      <c r="E276" s="235" t="s">
        <v>1</v>
      </c>
      <c r="F276" s="236" t="s">
        <v>366</v>
      </c>
      <c r="G276" s="233"/>
      <c r="H276" s="237">
        <v>1.74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147</v>
      </c>
      <c r="AU276" s="243" t="s">
        <v>86</v>
      </c>
      <c r="AV276" s="13" t="s">
        <v>86</v>
      </c>
      <c r="AW276" s="13" t="s">
        <v>32</v>
      </c>
      <c r="AX276" s="13" t="s">
        <v>76</v>
      </c>
      <c r="AY276" s="243" t="s">
        <v>138</v>
      </c>
    </row>
    <row r="277" s="13" customFormat="1">
      <c r="A277" s="13"/>
      <c r="B277" s="232"/>
      <c r="C277" s="233"/>
      <c r="D277" s="234" t="s">
        <v>147</v>
      </c>
      <c r="E277" s="235" t="s">
        <v>1</v>
      </c>
      <c r="F277" s="236" t="s">
        <v>367</v>
      </c>
      <c r="G277" s="233"/>
      <c r="H277" s="237">
        <v>5.4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147</v>
      </c>
      <c r="AU277" s="243" t="s">
        <v>86</v>
      </c>
      <c r="AV277" s="13" t="s">
        <v>86</v>
      </c>
      <c r="AW277" s="13" t="s">
        <v>32</v>
      </c>
      <c r="AX277" s="13" t="s">
        <v>76</v>
      </c>
      <c r="AY277" s="243" t="s">
        <v>138</v>
      </c>
    </row>
    <row r="278" s="16" customFormat="1">
      <c r="A278" s="16"/>
      <c r="B278" s="275"/>
      <c r="C278" s="276"/>
      <c r="D278" s="234" t="s">
        <v>147</v>
      </c>
      <c r="E278" s="277" t="s">
        <v>1</v>
      </c>
      <c r="F278" s="278" t="s">
        <v>317</v>
      </c>
      <c r="G278" s="276"/>
      <c r="H278" s="279">
        <v>247.09000000000003</v>
      </c>
      <c r="I278" s="280"/>
      <c r="J278" s="276"/>
      <c r="K278" s="276"/>
      <c r="L278" s="281"/>
      <c r="M278" s="282"/>
      <c r="N278" s="283"/>
      <c r="O278" s="283"/>
      <c r="P278" s="283"/>
      <c r="Q278" s="283"/>
      <c r="R278" s="283"/>
      <c r="S278" s="283"/>
      <c r="T278" s="284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85" t="s">
        <v>147</v>
      </c>
      <c r="AU278" s="285" t="s">
        <v>86</v>
      </c>
      <c r="AV278" s="16" t="s">
        <v>156</v>
      </c>
      <c r="AW278" s="16" t="s">
        <v>32</v>
      </c>
      <c r="AX278" s="16" t="s">
        <v>76</v>
      </c>
      <c r="AY278" s="285" t="s">
        <v>138</v>
      </c>
    </row>
    <row r="279" s="13" customFormat="1">
      <c r="A279" s="13"/>
      <c r="B279" s="232"/>
      <c r="C279" s="233"/>
      <c r="D279" s="234" t="s">
        <v>147</v>
      </c>
      <c r="E279" s="235" t="s">
        <v>1</v>
      </c>
      <c r="F279" s="236" t="s">
        <v>368</v>
      </c>
      <c r="G279" s="233"/>
      <c r="H279" s="237">
        <v>86.265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147</v>
      </c>
      <c r="AU279" s="243" t="s">
        <v>86</v>
      </c>
      <c r="AV279" s="13" t="s">
        <v>86</v>
      </c>
      <c r="AW279" s="13" t="s">
        <v>32</v>
      </c>
      <c r="AX279" s="13" t="s">
        <v>76</v>
      </c>
      <c r="AY279" s="243" t="s">
        <v>138</v>
      </c>
    </row>
    <row r="280" s="13" customFormat="1">
      <c r="A280" s="13"/>
      <c r="B280" s="232"/>
      <c r="C280" s="233"/>
      <c r="D280" s="234" t="s">
        <v>147</v>
      </c>
      <c r="E280" s="235" t="s">
        <v>1</v>
      </c>
      <c r="F280" s="236" t="s">
        <v>369</v>
      </c>
      <c r="G280" s="233"/>
      <c r="H280" s="237">
        <v>-2.7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147</v>
      </c>
      <c r="AU280" s="243" t="s">
        <v>86</v>
      </c>
      <c r="AV280" s="13" t="s">
        <v>86</v>
      </c>
      <c r="AW280" s="13" t="s">
        <v>32</v>
      </c>
      <c r="AX280" s="13" t="s">
        <v>76</v>
      </c>
      <c r="AY280" s="243" t="s">
        <v>138</v>
      </c>
    </row>
    <row r="281" s="13" customFormat="1">
      <c r="A281" s="13"/>
      <c r="B281" s="232"/>
      <c r="C281" s="233"/>
      <c r="D281" s="234" t="s">
        <v>147</v>
      </c>
      <c r="E281" s="235" t="s">
        <v>1</v>
      </c>
      <c r="F281" s="236" t="s">
        <v>370</v>
      </c>
      <c r="G281" s="233"/>
      <c r="H281" s="237">
        <v>4.5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147</v>
      </c>
      <c r="AU281" s="243" t="s">
        <v>86</v>
      </c>
      <c r="AV281" s="13" t="s">
        <v>86</v>
      </c>
      <c r="AW281" s="13" t="s">
        <v>32</v>
      </c>
      <c r="AX281" s="13" t="s">
        <v>76</v>
      </c>
      <c r="AY281" s="243" t="s">
        <v>138</v>
      </c>
    </row>
    <row r="282" s="16" customFormat="1">
      <c r="A282" s="16"/>
      <c r="B282" s="275"/>
      <c r="C282" s="276"/>
      <c r="D282" s="234" t="s">
        <v>147</v>
      </c>
      <c r="E282" s="277" t="s">
        <v>1</v>
      </c>
      <c r="F282" s="278" t="s">
        <v>317</v>
      </c>
      <c r="G282" s="276"/>
      <c r="H282" s="279">
        <v>88.065</v>
      </c>
      <c r="I282" s="280"/>
      <c r="J282" s="276"/>
      <c r="K282" s="276"/>
      <c r="L282" s="281"/>
      <c r="M282" s="282"/>
      <c r="N282" s="283"/>
      <c r="O282" s="283"/>
      <c r="P282" s="283"/>
      <c r="Q282" s="283"/>
      <c r="R282" s="283"/>
      <c r="S282" s="283"/>
      <c r="T282" s="284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85" t="s">
        <v>147</v>
      </c>
      <c r="AU282" s="285" t="s">
        <v>86</v>
      </c>
      <c r="AV282" s="16" t="s">
        <v>156</v>
      </c>
      <c r="AW282" s="16" t="s">
        <v>32</v>
      </c>
      <c r="AX282" s="16" t="s">
        <v>76</v>
      </c>
      <c r="AY282" s="285" t="s">
        <v>138</v>
      </c>
    </row>
    <row r="283" s="13" customFormat="1">
      <c r="A283" s="13"/>
      <c r="B283" s="232"/>
      <c r="C283" s="233"/>
      <c r="D283" s="234" t="s">
        <v>147</v>
      </c>
      <c r="E283" s="235" t="s">
        <v>1</v>
      </c>
      <c r="F283" s="236" t="s">
        <v>371</v>
      </c>
      <c r="G283" s="233"/>
      <c r="H283" s="237">
        <v>38.34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147</v>
      </c>
      <c r="AU283" s="243" t="s">
        <v>86</v>
      </c>
      <c r="AV283" s="13" t="s">
        <v>86</v>
      </c>
      <c r="AW283" s="13" t="s">
        <v>32</v>
      </c>
      <c r="AX283" s="13" t="s">
        <v>76</v>
      </c>
      <c r="AY283" s="243" t="s">
        <v>138</v>
      </c>
    </row>
    <row r="284" s="16" customFormat="1">
      <c r="A284" s="16"/>
      <c r="B284" s="275"/>
      <c r="C284" s="276"/>
      <c r="D284" s="234" t="s">
        <v>147</v>
      </c>
      <c r="E284" s="277" t="s">
        <v>1</v>
      </c>
      <c r="F284" s="278" t="s">
        <v>317</v>
      </c>
      <c r="G284" s="276"/>
      <c r="H284" s="279">
        <v>38.34</v>
      </c>
      <c r="I284" s="280"/>
      <c r="J284" s="276"/>
      <c r="K284" s="276"/>
      <c r="L284" s="281"/>
      <c r="M284" s="282"/>
      <c r="N284" s="283"/>
      <c r="O284" s="283"/>
      <c r="P284" s="283"/>
      <c r="Q284" s="283"/>
      <c r="R284" s="283"/>
      <c r="S284" s="283"/>
      <c r="T284" s="284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85" t="s">
        <v>147</v>
      </c>
      <c r="AU284" s="285" t="s">
        <v>86</v>
      </c>
      <c r="AV284" s="16" t="s">
        <v>156</v>
      </c>
      <c r="AW284" s="16" t="s">
        <v>32</v>
      </c>
      <c r="AX284" s="16" t="s">
        <v>76</v>
      </c>
      <c r="AY284" s="285" t="s">
        <v>138</v>
      </c>
    </row>
    <row r="285" s="13" customFormat="1">
      <c r="A285" s="13"/>
      <c r="B285" s="232"/>
      <c r="C285" s="233"/>
      <c r="D285" s="234" t="s">
        <v>147</v>
      </c>
      <c r="E285" s="235" t="s">
        <v>1</v>
      </c>
      <c r="F285" s="236" t="s">
        <v>372</v>
      </c>
      <c r="G285" s="233"/>
      <c r="H285" s="237">
        <v>19.95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147</v>
      </c>
      <c r="AU285" s="243" t="s">
        <v>86</v>
      </c>
      <c r="AV285" s="13" t="s">
        <v>86</v>
      </c>
      <c r="AW285" s="13" t="s">
        <v>32</v>
      </c>
      <c r="AX285" s="13" t="s">
        <v>76</v>
      </c>
      <c r="AY285" s="243" t="s">
        <v>138</v>
      </c>
    </row>
    <row r="286" s="16" customFormat="1">
      <c r="A286" s="16"/>
      <c r="B286" s="275"/>
      <c r="C286" s="276"/>
      <c r="D286" s="234" t="s">
        <v>147</v>
      </c>
      <c r="E286" s="277" t="s">
        <v>1</v>
      </c>
      <c r="F286" s="278" t="s">
        <v>317</v>
      </c>
      <c r="G286" s="276"/>
      <c r="H286" s="279">
        <v>19.95</v>
      </c>
      <c r="I286" s="280"/>
      <c r="J286" s="276"/>
      <c r="K286" s="276"/>
      <c r="L286" s="281"/>
      <c r="M286" s="282"/>
      <c r="N286" s="283"/>
      <c r="O286" s="283"/>
      <c r="P286" s="283"/>
      <c r="Q286" s="283"/>
      <c r="R286" s="283"/>
      <c r="S286" s="283"/>
      <c r="T286" s="284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85" t="s">
        <v>147</v>
      </c>
      <c r="AU286" s="285" t="s">
        <v>86</v>
      </c>
      <c r="AV286" s="16" t="s">
        <v>156</v>
      </c>
      <c r="AW286" s="16" t="s">
        <v>32</v>
      </c>
      <c r="AX286" s="16" t="s">
        <v>76</v>
      </c>
      <c r="AY286" s="285" t="s">
        <v>138</v>
      </c>
    </row>
    <row r="287" s="14" customFormat="1">
      <c r="A287" s="14"/>
      <c r="B287" s="244"/>
      <c r="C287" s="245"/>
      <c r="D287" s="234" t="s">
        <v>147</v>
      </c>
      <c r="E287" s="246" t="s">
        <v>1</v>
      </c>
      <c r="F287" s="247" t="s">
        <v>150</v>
      </c>
      <c r="G287" s="245"/>
      <c r="H287" s="248">
        <v>962.22700000000016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147</v>
      </c>
      <c r="AU287" s="254" t="s">
        <v>86</v>
      </c>
      <c r="AV287" s="14" t="s">
        <v>145</v>
      </c>
      <c r="AW287" s="14" t="s">
        <v>32</v>
      </c>
      <c r="AX287" s="14" t="s">
        <v>84</v>
      </c>
      <c r="AY287" s="254" t="s">
        <v>138</v>
      </c>
    </row>
    <row r="288" s="2" customFormat="1" ht="24.15" customHeight="1">
      <c r="A288" s="39"/>
      <c r="B288" s="40"/>
      <c r="C288" s="219" t="s">
        <v>373</v>
      </c>
      <c r="D288" s="219" t="s">
        <v>140</v>
      </c>
      <c r="E288" s="220" t="s">
        <v>374</v>
      </c>
      <c r="F288" s="221" t="s">
        <v>375</v>
      </c>
      <c r="G288" s="222" t="s">
        <v>143</v>
      </c>
      <c r="H288" s="223">
        <v>15.3</v>
      </c>
      <c r="I288" s="224"/>
      <c r="J288" s="225">
        <f>ROUND(I288*H288,2)</f>
        <v>0</v>
      </c>
      <c r="K288" s="221" t="s">
        <v>144</v>
      </c>
      <c r="L288" s="45"/>
      <c r="M288" s="226" t="s">
        <v>1</v>
      </c>
      <c r="N288" s="227" t="s">
        <v>41</v>
      </c>
      <c r="O288" s="92"/>
      <c r="P288" s="228">
        <f>O288*H288</f>
        <v>0</v>
      </c>
      <c r="Q288" s="228">
        <v>0.084</v>
      </c>
      <c r="R288" s="228">
        <f>Q288*H288</f>
        <v>1.2852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145</v>
      </c>
      <c r="AT288" s="230" t="s">
        <v>140</v>
      </c>
      <c r="AU288" s="230" t="s">
        <v>86</v>
      </c>
      <c r="AY288" s="18" t="s">
        <v>138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84</v>
      </c>
      <c r="BK288" s="231">
        <f>ROUND(I288*H288,2)</f>
        <v>0</v>
      </c>
      <c r="BL288" s="18" t="s">
        <v>145</v>
      </c>
      <c r="BM288" s="230" t="s">
        <v>376</v>
      </c>
    </row>
    <row r="289" s="13" customFormat="1">
      <c r="A289" s="13"/>
      <c r="B289" s="232"/>
      <c r="C289" s="233"/>
      <c r="D289" s="234" t="s">
        <v>147</v>
      </c>
      <c r="E289" s="235" t="s">
        <v>1</v>
      </c>
      <c r="F289" s="236" t="s">
        <v>377</v>
      </c>
      <c r="G289" s="233"/>
      <c r="H289" s="237">
        <v>15.3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147</v>
      </c>
      <c r="AU289" s="243" t="s">
        <v>86</v>
      </c>
      <c r="AV289" s="13" t="s">
        <v>86</v>
      </c>
      <c r="AW289" s="13" t="s">
        <v>32</v>
      </c>
      <c r="AX289" s="13" t="s">
        <v>84</v>
      </c>
      <c r="AY289" s="243" t="s">
        <v>138</v>
      </c>
    </row>
    <row r="290" s="2" customFormat="1" ht="24.15" customHeight="1">
      <c r="A290" s="39"/>
      <c r="B290" s="40"/>
      <c r="C290" s="219" t="s">
        <v>378</v>
      </c>
      <c r="D290" s="219" t="s">
        <v>140</v>
      </c>
      <c r="E290" s="220" t="s">
        <v>379</v>
      </c>
      <c r="F290" s="221" t="s">
        <v>380</v>
      </c>
      <c r="G290" s="222" t="s">
        <v>143</v>
      </c>
      <c r="H290" s="223">
        <v>61.13</v>
      </c>
      <c r="I290" s="224"/>
      <c r="J290" s="225">
        <f>ROUND(I290*H290,2)</f>
        <v>0</v>
      </c>
      <c r="K290" s="221" t="s">
        <v>1</v>
      </c>
      <c r="L290" s="45"/>
      <c r="M290" s="226" t="s">
        <v>1</v>
      </c>
      <c r="N290" s="227" t="s">
        <v>41</v>
      </c>
      <c r="O290" s="92"/>
      <c r="P290" s="228">
        <f>O290*H290</f>
        <v>0</v>
      </c>
      <c r="Q290" s="228">
        <v>0.0044600000000000008</v>
      </c>
      <c r="R290" s="228">
        <f>Q290*H290</f>
        <v>0.27263980000000004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145</v>
      </c>
      <c r="AT290" s="230" t="s">
        <v>140</v>
      </c>
      <c r="AU290" s="230" t="s">
        <v>86</v>
      </c>
      <c r="AY290" s="18" t="s">
        <v>138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145</v>
      </c>
      <c r="BM290" s="230" t="s">
        <v>381</v>
      </c>
    </row>
    <row r="291" s="13" customFormat="1">
      <c r="A291" s="13"/>
      <c r="B291" s="232"/>
      <c r="C291" s="233"/>
      <c r="D291" s="234" t="s">
        <v>147</v>
      </c>
      <c r="E291" s="235" t="s">
        <v>1</v>
      </c>
      <c r="F291" s="236" t="s">
        <v>382</v>
      </c>
      <c r="G291" s="233"/>
      <c r="H291" s="237">
        <v>61.13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147</v>
      </c>
      <c r="AU291" s="243" t="s">
        <v>86</v>
      </c>
      <c r="AV291" s="13" t="s">
        <v>86</v>
      </c>
      <c r="AW291" s="13" t="s">
        <v>32</v>
      </c>
      <c r="AX291" s="13" t="s">
        <v>84</v>
      </c>
      <c r="AY291" s="243" t="s">
        <v>138</v>
      </c>
    </row>
    <row r="292" s="2" customFormat="1" ht="16.5" customHeight="1">
      <c r="A292" s="39"/>
      <c r="B292" s="40"/>
      <c r="C292" s="219" t="s">
        <v>383</v>
      </c>
      <c r="D292" s="219" t="s">
        <v>140</v>
      </c>
      <c r="E292" s="220" t="s">
        <v>384</v>
      </c>
      <c r="F292" s="221" t="s">
        <v>385</v>
      </c>
      <c r="G292" s="222" t="s">
        <v>143</v>
      </c>
      <c r="H292" s="223">
        <v>15.3</v>
      </c>
      <c r="I292" s="224"/>
      <c r="J292" s="225">
        <f>ROUND(I292*H292,2)</f>
        <v>0</v>
      </c>
      <c r="K292" s="221" t="s">
        <v>1</v>
      </c>
      <c r="L292" s="45"/>
      <c r="M292" s="226" t="s">
        <v>1</v>
      </c>
      <c r="N292" s="227" t="s">
        <v>41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145</v>
      </c>
      <c r="AT292" s="230" t="s">
        <v>140</v>
      </c>
      <c r="AU292" s="230" t="s">
        <v>86</v>
      </c>
      <c r="AY292" s="18" t="s">
        <v>138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84</v>
      </c>
      <c r="BK292" s="231">
        <f>ROUND(I292*H292,2)</f>
        <v>0</v>
      </c>
      <c r="BL292" s="18" t="s">
        <v>145</v>
      </c>
      <c r="BM292" s="230" t="s">
        <v>386</v>
      </c>
    </row>
    <row r="293" s="13" customFormat="1">
      <c r="A293" s="13"/>
      <c r="B293" s="232"/>
      <c r="C293" s="233"/>
      <c r="D293" s="234" t="s">
        <v>147</v>
      </c>
      <c r="E293" s="235" t="s">
        <v>1</v>
      </c>
      <c r="F293" s="236" t="s">
        <v>377</v>
      </c>
      <c r="G293" s="233"/>
      <c r="H293" s="237">
        <v>15.3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147</v>
      </c>
      <c r="AU293" s="243" t="s">
        <v>86</v>
      </c>
      <c r="AV293" s="13" t="s">
        <v>86</v>
      </c>
      <c r="AW293" s="13" t="s">
        <v>32</v>
      </c>
      <c r="AX293" s="13" t="s">
        <v>84</v>
      </c>
      <c r="AY293" s="243" t="s">
        <v>138</v>
      </c>
    </row>
    <row r="294" s="2" customFormat="1" ht="16.5" customHeight="1">
      <c r="A294" s="39"/>
      <c r="B294" s="40"/>
      <c r="C294" s="219" t="s">
        <v>387</v>
      </c>
      <c r="D294" s="219" t="s">
        <v>140</v>
      </c>
      <c r="E294" s="220" t="s">
        <v>388</v>
      </c>
      <c r="F294" s="221" t="s">
        <v>389</v>
      </c>
      <c r="G294" s="222" t="s">
        <v>143</v>
      </c>
      <c r="H294" s="223">
        <v>15.3</v>
      </c>
      <c r="I294" s="224"/>
      <c r="J294" s="225">
        <f>ROUND(I294*H294,2)</f>
        <v>0</v>
      </c>
      <c r="K294" s="221" t="s">
        <v>1</v>
      </c>
      <c r="L294" s="45"/>
      <c r="M294" s="226" t="s">
        <v>1</v>
      </c>
      <c r="N294" s="227" t="s">
        <v>41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145</v>
      </c>
      <c r="AT294" s="230" t="s">
        <v>140</v>
      </c>
      <c r="AU294" s="230" t="s">
        <v>86</v>
      </c>
      <c r="AY294" s="18" t="s">
        <v>138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84</v>
      </c>
      <c r="BK294" s="231">
        <f>ROUND(I294*H294,2)</f>
        <v>0</v>
      </c>
      <c r="BL294" s="18" t="s">
        <v>145</v>
      </c>
      <c r="BM294" s="230" t="s">
        <v>390</v>
      </c>
    </row>
    <row r="295" s="13" customFormat="1">
      <c r="A295" s="13"/>
      <c r="B295" s="232"/>
      <c r="C295" s="233"/>
      <c r="D295" s="234" t="s">
        <v>147</v>
      </c>
      <c r="E295" s="235" t="s">
        <v>1</v>
      </c>
      <c r="F295" s="236" t="s">
        <v>377</v>
      </c>
      <c r="G295" s="233"/>
      <c r="H295" s="237">
        <v>15.3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147</v>
      </c>
      <c r="AU295" s="243" t="s">
        <v>86</v>
      </c>
      <c r="AV295" s="13" t="s">
        <v>86</v>
      </c>
      <c r="AW295" s="13" t="s">
        <v>32</v>
      </c>
      <c r="AX295" s="13" t="s">
        <v>84</v>
      </c>
      <c r="AY295" s="243" t="s">
        <v>138</v>
      </c>
    </row>
    <row r="296" s="2" customFormat="1" ht="16.5" customHeight="1">
      <c r="A296" s="39"/>
      <c r="B296" s="40"/>
      <c r="C296" s="219" t="s">
        <v>391</v>
      </c>
      <c r="D296" s="219" t="s">
        <v>140</v>
      </c>
      <c r="E296" s="220" t="s">
        <v>392</v>
      </c>
      <c r="F296" s="221" t="s">
        <v>393</v>
      </c>
      <c r="G296" s="222" t="s">
        <v>211</v>
      </c>
      <c r="H296" s="223">
        <v>9</v>
      </c>
      <c r="I296" s="224"/>
      <c r="J296" s="225">
        <f>ROUND(I296*H296,2)</f>
        <v>0</v>
      </c>
      <c r="K296" s="221" t="s">
        <v>1</v>
      </c>
      <c r="L296" s="45"/>
      <c r="M296" s="226" t="s">
        <v>1</v>
      </c>
      <c r="N296" s="227" t="s">
        <v>41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145</v>
      </c>
      <c r="AT296" s="230" t="s">
        <v>140</v>
      </c>
      <c r="AU296" s="230" t="s">
        <v>86</v>
      </c>
      <c r="AY296" s="18" t="s">
        <v>138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84</v>
      </c>
      <c r="BK296" s="231">
        <f>ROUND(I296*H296,2)</f>
        <v>0</v>
      </c>
      <c r="BL296" s="18" t="s">
        <v>145</v>
      </c>
      <c r="BM296" s="230" t="s">
        <v>394</v>
      </c>
    </row>
    <row r="297" s="2" customFormat="1">
      <c r="A297" s="39"/>
      <c r="B297" s="40"/>
      <c r="C297" s="41"/>
      <c r="D297" s="234" t="s">
        <v>395</v>
      </c>
      <c r="E297" s="41"/>
      <c r="F297" s="286" t="s">
        <v>396</v>
      </c>
      <c r="G297" s="41"/>
      <c r="H297" s="41"/>
      <c r="I297" s="287"/>
      <c r="J297" s="41"/>
      <c r="K297" s="41"/>
      <c r="L297" s="45"/>
      <c r="M297" s="288"/>
      <c r="N297" s="289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395</v>
      </c>
      <c r="AU297" s="18" t="s">
        <v>86</v>
      </c>
    </row>
    <row r="298" s="2" customFormat="1" ht="24.15" customHeight="1">
      <c r="A298" s="39"/>
      <c r="B298" s="40"/>
      <c r="C298" s="219" t="s">
        <v>397</v>
      </c>
      <c r="D298" s="219" t="s">
        <v>140</v>
      </c>
      <c r="E298" s="220" t="s">
        <v>398</v>
      </c>
      <c r="F298" s="221" t="s">
        <v>399</v>
      </c>
      <c r="G298" s="222" t="s">
        <v>143</v>
      </c>
      <c r="H298" s="223">
        <v>1.5</v>
      </c>
      <c r="I298" s="224"/>
      <c r="J298" s="225">
        <f>ROUND(I298*H298,2)</f>
        <v>0</v>
      </c>
      <c r="K298" s="221" t="s">
        <v>1</v>
      </c>
      <c r="L298" s="45"/>
      <c r="M298" s="226" t="s">
        <v>1</v>
      </c>
      <c r="N298" s="227" t="s">
        <v>41</v>
      </c>
      <c r="O298" s="92"/>
      <c r="P298" s="228">
        <f>O298*H298</f>
        <v>0</v>
      </c>
      <c r="Q298" s="228">
        <v>0.1231</v>
      </c>
      <c r="R298" s="228">
        <f>Q298*H298</f>
        <v>0.18465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145</v>
      </c>
      <c r="AT298" s="230" t="s">
        <v>140</v>
      </c>
      <c r="AU298" s="230" t="s">
        <v>86</v>
      </c>
      <c r="AY298" s="18" t="s">
        <v>138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84</v>
      </c>
      <c r="BK298" s="231">
        <f>ROUND(I298*H298,2)</f>
        <v>0</v>
      </c>
      <c r="BL298" s="18" t="s">
        <v>145</v>
      </c>
      <c r="BM298" s="230" t="s">
        <v>400</v>
      </c>
    </row>
    <row r="299" s="2" customFormat="1">
      <c r="A299" s="39"/>
      <c r="B299" s="40"/>
      <c r="C299" s="41"/>
      <c r="D299" s="234" t="s">
        <v>395</v>
      </c>
      <c r="E299" s="41"/>
      <c r="F299" s="286" t="s">
        <v>401</v>
      </c>
      <c r="G299" s="41"/>
      <c r="H299" s="41"/>
      <c r="I299" s="287"/>
      <c r="J299" s="41"/>
      <c r="K299" s="41"/>
      <c r="L299" s="45"/>
      <c r="M299" s="288"/>
      <c r="N299" s="289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395</v>
      </c>
      <c r="AU299" s="18" t="s">
        <v>86</v>
      </c>
    </row>
    <row r="300" s="13" customFormat="1">
      <c r="A300" s="13"/>
      <c r="B300" s="232"/>
      <c r="C300" s="233"/>
      <c r="D300" s="234" t="s">
        <v>147</v>
      </c>
      <c r="E300" s="235" t="s">
        <v>1</v>
      </c>
      <c r="F300" s="236" t="s">
        <v>402</v>
      </c>
      <c r="G300" s="233"/>
      <c r="H300" s="237">
        <v>1.5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147</v>
      </c>
      <c r="AU300" s="243" t="s">
        <v>86</v>
      </c>
      <c r="AV300" s="13" t="s">
        <v>86</v>
      </c>
      <c r="AW300" s="13" t="s">
        <v>32</v>
      </c>
      <c r="AX300" s="13" t="s">
        <v>84</v>
      </c>
      <c r="AY300" s="243" t="s">
        <v>138</v>
      </c>
    </row>
    <row r="301" s="12" customFormat="1" ht="22.8" customHeight="1">
      <c r="A301" s="12"/>
      <c r="B301" s="203"/>
      <c r="C301" s="204"/>
      <c r="D301" s="205" t="s">
        <v>75</v>
      </c>
      <c r="E301" s="217" t="s">
        <v>187</v>
      </c>
      <c r="F301" s="217" t="s">
        <v>403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SUM(P302:P412)</f>
        <v>0</v>
      </c>
      <c r="Q301" s="211"/>
      <c r="R301" s="212">
        <f>SUM(R302:R412)</f>
        <v>1.29132</v>
      </c>
      <c r="S301" s="211"/>
      <c r="T301" s="213">
        <f>SUM(T302:T412)</f>
        <v>24.818592999999996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84</v>
      </c>
      <c r="AT301" s="215" t="s">
        <v>75</v>
      </c>
      <c r="AU301" s="215" t="s">
        <v>84</v>
      </c>
      <c r="AY301" s="214" t="s">
        <v>138</v>
      </c>
      <c r="BK301" s="216">
        <f>SUM(BK302:BK412)</f>
        <v>0</v>
      </c>
    </row>
    <row r="302" s="2" customFormat="1" ht="21.75" customHeight="1">
      <c r="A302" s="39"/>
      <c r="B302" s="40"/>
      <c r="C302" s="219" t="s">
        <v>404</v>
      </c>
      <c r="D302" s="219" t="s">
        <v>140</v>
      </c>
      <c r="E302" s="220" t="s">
        <v>405</v>
      </c>
      <c r="F302" s="221" t="s">
        <v>406</v>
      </c>
      <c r="G302" s="222" t="s">
        <v>143</v>
      </c>
      <c r="H302" s="223">
        <v>2179</v>
      </c>
      <c r="I302" s="224"/>
      <c r="J302" s="225">
        <f>ROUND(I302*H302,2)</f>
        <v>0</v>
      </c>
      <c r="K302" s="221" t="s">
        <v>1</v>
      </c>
      <c r="L302" s="45"/>
      <c r="M302" s="226" t="s">
        <v>1</v>
      </c>
      <c r="N302" s="227" t="s">
        <v>41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145</v>
      </c>
      <c r="AT302" s="230" t="s">
        <v>140</v>
      </c>
      <c r="AU302" s="230" t="s">
        <v>86</v>
      </c>
      <c r="AY302" s="18" t="s">
        <v>138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84</v>
      </c>
      <c r="BK302" s="231">
        <f>ROUND(I302*H302,2)</f>
        <v>0</v>
      </c>
      <c r="BL302" s="18" t="s">
        <v>145</v>
      </c>
      <c r="BM302" s="230" t="s">
        <v>407</v>
      </c>
    </row>
    <row r="303" s="13" customFormat="1">
      <c r="A303" s="13"/>
      <c r="B303" s="232"/>
      <c r="C303" s="233"/>
      <c r="D303" s="234" t="s">
        <v>147</v>
      </c>
      <c r="E303" s="235" t="s">
        <v>1</v>
      </c>
      <c r="F303" s="236" t="s">
        <v>408</v>
      </c>
      <c r="G303" s="233"/>
      <c r="H303" s="237">
        <v>476.8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147</v>
      </c>
      <c r="AU303" s="243" t="s">
        <v>86</v>
      </c>
      <c r="AV303" s="13" t="s">
        <v>86</v>
      </c>
      <c r="AW303" s="13" t="s">
        <v>32</v>
      </c>
      <c r="AX303" s="13" t="s">
        <v>76</v>
      </c>
      <c r="AY303" s="243" t="s">
        <v>138</v>
      </c>
    </row>
    <row r="304" s="13" customFormat="1">
      <c r="A304" s="13"/>
      <c r="B304" s="232"/>
      <c r="C304" s="233"/>
      <c r="D304" s="234" t="s">
        <v>147</v>
      </c>
      <c r="E304" s="235" t="s">
        <v>1</v>
      </c>
      <c r="F304" s="236" t="s">
        <v>409</v>
      </c>
      <c r="G304" s="233"/>
      <c r="H304" s="237">
        <v>1702.2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147</v>
      </c>
      <c r="AU304" s="243" t="s">
        <v>86</v>
      </c>
      <c r="AV304" s="13" t="s">
        <v>86</v>
      </c>
      <c r="AW304" s="13" t="s">
        <v>32</v>
      </c>
      <c r="AX304" s="13" t="s">
        <v>76</v>
      </c>
      <c r="AY304" s="243" t="s">
        <v>138</v>
      </c>
    </row>
    <row r="305" s="14" customFormat="1">
      <c r="A305" s="14"/>
      <c r="B305" s="244"/>
      <c r="C305" s="245"/>
      <c r="D305" s="234" t="s">
        <v>147</v>
      </c>
      <c r="E305" s="246" t="s">
        <v>1</v>
      </c>
      <c r="F305" s="247" t="s">
        <v>150</v>
      </c>
      <c r="G305" s="245"/>
      <c r="H305" s="248">
        <v>2179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147</v>
      </c>
      <c r="AU305" s="254" t="s">
        <v>86</v>
      </c>
      <c r="AV305" s="14" t="s">
        <v>145</v>
      </c>
      <c r="AW305" s="14" t="s">
        <v>32</v>
      </c>
      <c r="AX305" s="14" t="s">
        <v>84</v>
      </c>
      <c r="AY305" s="254" t="s">
        <v>138</v>
      </c>
    </row>
    <row r="306" s="2" customFormat="1" ht="33" customHeight="1">
      <c r="A306" s="39"/>
      <c r="B306" s="40"/>
      <c r="C306" s="219" t="s">
        <v>410</v>
      </c>
      <c r="D306" s="219" t="s">
        <v>140</v>
      </c>
      <c r="E306" s="220" t="s">
        <v>411</v>
      </c>
      <c r="F306" s="221" t="s">
        <v>412</v>
      </c>
      <c r="G306" s="222" t="s">
        <v>143</v>
      </c>
      <c r="H306" s="223">
        <v>1122</v>
      </c>
      <c r="I306" s="224"/>
      <c r="J306" s="225">
        <f>ROUND(I306*H306,2)</f>
        <v>0</v>
      </c>
      <c r="K306" s="221" t="s">
        <v>144</v>
      </c>
      <c r="L306" s="45"/>
      <c r="M306" s="226" t="s">
        <v>1</v>
      </c>
      <c r="N306" s="227" t="s">
        <v>41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145</v>
      </c>
      <c r="AT306" s="230" t="s">
        <v>140</v>
      </c>
      <c r="AU306" s="230" t="s">
        <v>86</v>
      </c>
      <c r="AY306" s="18" t="s">
        <v>138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84</v>
      </c>
      <c r="BK306" s="231">
        <f>ROUND(I306*H306,2)</f>
        <v>0</v>
      </c>
      <c r="BL306" s="18" t="s">
        <v>145</v>
      </c>
      <c r="BM306" s="230" t="s">
        <v>413</v>
      </c>
    </row>
    <row r="307" s="13" customFormat="1">
      <c r="A307" s="13"/>
      <c r="B307" s="232"/>
      <c r="C307" s="233"/>
      <c r="D307" s="234" t="s">
        <v>147</v>
      </c>
      <c r="E307" s="235" t="s">
        <v>1</v>
      </c>
      <c r="F307" s="236" t="s">
        <v>414</v>
      </c>
      <c r="G307" s="233"/>
      <c r="H307" s="237">
        <v>1122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147</v>
      </c>
      <c r="AU307" s="243" t="s">
        <v>86</v>
      </c>
      <c r="AV307" s="13" t="s">
        <v>86</v>
      </c>
      <c r="AW307" s="13" t="s">
        <v>32</v>
      </c>
      <c r="AX307" s="13" t="s">
        <v>84</v>
      </c>
      <c r="AY307" s="243" t="s">
        <v>138</v>
      </c>
    </row>
    <row r="308" s="2" customFormat="1" ht="33" customHeight="1">
      <c r="A308" s="39"/>
      <c r="B308" s="40"/>
      <c r="C308" s="219" t="s">
        <v>415</v>
      </c>
      <c r="D308" s="219" t="s">
        <v>140</v>
      </c>
      <c r="E308" s="220" t="s">
        <v>416</v>
      </c>
      <c r="F308" s="221" t="s">
        <v>417</v>
      </c>
      <c r="G308" s="222" t="s">
        <v>143</v>
      </c>
      <c r="H308" s="223">
        <v>100980</v>
      </c>
      <c r="I308" s="224"/>
      <c r="J308" s="225">
        <f>ROUND(I308*H308,2)</f>
        <v>0</v>
      </c>
      <c r="K308" s="221" t="s">
        <v>144</v>
      </c>
      <c r="L308" s="45"/>
      <c r="M308" s="226" t="s">
        <v>1</v>
      </c>
      <c r="N308" s="227" t="s">
        <v>41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145</v>
      </c>
      <c r="AT308" s="230" t="s">
        <v>140</v>
      </c>
      <c r="AU308" s="230" t="s">
        <v>86</v>
      </c>
      <c r="AY308" s="18" t="s">
        <v>138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84</v>
      </c>
      <c r="BK308" s="231">
        <f>ROUND(I308*H308,2)</f>
        <v>0</v>
      </c>
      <c r="BL308" s="18" t="s">
        <v>145</v>
      </c>
      <c r="BM308" s="230" t="s">
        <v>418</v>
      </c>
    </row>
    <row r="309" s="13" customFormat="1">
      <c r="A309" s="13"/>
      <c r="B309" s="232"/>
      <c r="C309" s="233"/>
      <c r="D309" s="234" t="s">
        <v>147</v>
      </c>
      <c r="E309" s="235" t="s">
        <v>1</v>
      </c>
      <c r="F309" s="236" t="s">
        <v>419</v>
      </c>
      <c r="G309" s="233"/>
      <c r="H309" s="237">
        <v>100980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147</v>
      </c>
      <c r="AU309" s="243" t="s">
        <v>86</v>
      </c>
      <c r="AV309" s="13" t="s">
        <v>86</v>
      </c>
      <c r="AW309" s="13" t="s">
        <v>32</v>
      </c>
      <c r="AX309" s="13" t="s">
        <v>84</v>
      </c>
      <c r="AY309" s="243" t="s">
        <v>138</v>
      </c>
    </row>
    <row r="310" s="2" customFormat="1" ht="37.8" customHeight="1">
      <c r="A310" s="39"/>
      <c r="B310" s="40"/>
      <c r="C310" s="219" t="s">
        <v>420</v>
      </c>
      <c r="D310" s="219" t="s">
        <v>140</v>
      </c>
      <c r="E310" s="220" t="s">
        <v>421</v>
      </c>
      <c r="F310" s="221" t="s">
        <v>422</v>
      </c>
      <c r="G310" s="222" t="s">
        <v>143</v>
      </c>
      <c r="H310" s="223">
        <v>1122</v>
      </c>
      <c r="I310" s="224"/>
      <c r="J310" s="225">
        <f>ROUND(I310*H310,2)</f>
        <v>0</v>
      </c>
      <c r="K310" s="221" t="s">
        <v>144</v>
      </c>
      <c r="L310" s="45"/>
      <c r="M310" s="226" t="s">
        <v>1</v>
      </c>
      <c r="N310" s="227" t="s">
        <v>41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145</v>
      </c>
      <c r="AT310" s="230" t="s">
        <v>140</v>
      </c>
      <c r="AU310" s="230" t="s">
        <v>86</v>
      </c>
      <c r="AY310" s="18" t="s">
        <v>138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84</v>
      </c>
      <c r="BK310" s="231">
        <f>ROUND(I310*H310,2)</f>
        <v>0</v>
      </c>
      <c r="BL310" s="18" t="s">
        <v>145</v>
      </c>
      <c r="BM310" s="230" t="s">
        <v>423</v>
      </c>
    </row>
    <row r="311" s="2" customFormat="1" ht="16.5" customHeight="1">
      <c r="A311" s="39"/>
      <c r="B311" s="40"/>
      <c r="C311" s="219" t="s">
        <v>424</v>
      </c>
      <c r="D311" s="219" t="s">
        <v>140</v>
      </c>
      <c r="E311" s="220" t="s">
        <v>425</v>
      </c>
      <c r="F311" s="221" t="s">
        <v>426</v>
      </c>
      <c r="G311" s="222" t="s">
        <v>143</v>
      </c>
      <c r="H311" s="223">
        <v>1122</v>
      </c>
      <c r="I311" s="224"/>
      <c r="J311" s="225">
        <f>ROUND(I311*H311,2)</f>
        <v>0</v>
      </c>
      <c r="K311" s="221" t="s">
        <v>144</v>
      </c>
      <c r="L311" s="45"/>
      <c r="M311" s="226" t="s">
        <v>1</v>
      </c>
      <c r="N311" s="227" t="s">
        <v>41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145</v>
      </c>
      <c r="AT311" s="230" t="s">
        <v>140</v>
      </c>
      <c r="AU311" s="230" t="s">
        <v>86</v>
      </c>
      <c r="AY311" s="18" t="s">
        <v>138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84</v>
      </c>
      <c r="BK311" s="231">
        <f>ROUND(I311*H311,2)</f>
        <v>0</v>
      </c>
      <c r="BL311" s="18" t="s">
        <v>145</v>
      </c>
      <c r="BM311" s="230" t="s">
        <v>427</v>
      </c>
    </row>
    <row r="312" s="2" customFormat="1" ht="21.75" customHeight="1">
      <c r="A312" s="39"/>
      <c r="B312" s="40"/>
      <c r="C312" s="219" t="s">
        <v>428</v>
      </c>
      <c r="D312" s="219" t="s">
        <v>140</v>
      </c>
      <c r="E312" s="220" t="s">
        <v>429</v>
      </c>
      <c r="F312" s="221" t="s">
        <v>430</v>
      </c>
      <c r="G312" s="222" t="s">
        <v>143</v>
      </c>
      <c r="H312" s="223">
        <v>100980</v>
      </c>
      <c r="I312" s="224"/>
      <c r="J312" s="225">
        <f>ROUND(I312*H312,2)</f>
        <v>0</v>
      </c>
      <c r="K312" s="221" t="s">
        <v>144</v>
      </c>
      <c r="L312" s="45"/>
      <c r="M312" s="226" t="s">
        <v>1</v>
      </c>
      <c r="N312" s="227" t="s">
        <v>41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145</v>
      </c>
      <c r="AT312" s="230" t="s">
        <v>140</v>
      </c>
      <c r="AU312" s="230" t="s">
        <v>86</v>
      </c>
      <c r="AY312" s="18" t="s">
        <v>138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84</v>
      </c>
      <c r="BK312" s="231">
        <f>ROUND(I312*H312,2)</f>
        <v>0</v>
      </c>
      <c r="BL312" s="18" t="s">
        <v>145</v>
      </c>
      <c r="BM312" s="230" t="s">
        <v>431</v>
      </c>
    </row>
    <row r="313" s="2" customFormat="1" ht="21.75" customHeight="1">
      <c r="A313" s="39"/>
      <c r="B313" s="40"/>
      <c r="C313" s="219" t="s">
        <v>432</v>
      </c>
      <c r="D313" s="219" t="s">
        <v>140</v>
      </c>
      <c r="E313" s="220" t="s">
        <v>433</v>
      </c>
      <c r="F313" s="221" t="s">
        <v>434</v>
      </c>
      <c r="G313" s="222" t="s">
        <v>143</v>
      </c>
      <c r="H313" s="223">
        <v>1122</v>
      </c>
      <c r="I313" s="224"/>
      <c r="J313" s="225">
        <f>ROUND(I313*H313,2)</f>
        <v>0</v>
      </c>
      <c r="K313" s="221" t="s">
        <v>144</v>
      </c>
      <c r="L313" s="45"/>
      <c r="M313" s="226" t="s">
        <v>1</v>
      </c>
      <c r="N313" s="227" t="s">
        <v>41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145</v>
      </c>
      <c r="AT313" s="230" t="s">
        <v>140</v>
      </c>
      <c r="AU313" s="230" t="s">
        <v>86</v>
      </c>
      <c r="AY313" s="18" t="s">
        <v>138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84</v>
      </c>
      <c r="BK313" s="231">
        <f>ROUND(I313*H313,2)</f>
        <v>0</v>
      </c>
      <c r="BL313" s="18" t="s">
        <v>145</v>
      </c>
      <c r="BM313" s="230" t="s">
        <v>435</v>
      </c>
    </row>
    <row r="314" s="2" customFormat="1" ht="16.5" customHeight="1">
      <c r="A314" s="39"/>
      <c r="B314" s="40"/>
      <c r="C314" s="219" t="s">
        <v>436</v>
      </c>
      <c r="D314" s="219" t="s">
        <v>140</v>
      </c>
      <c r="E314" s="220" t="s">
        <v>437</v>
      </c>
      <c r="F314" s="221" t="s">
        <v>438</v>
      </c>
      <c r="G314" s="222" t="s">
        <v>204</v>
      </c>
      <c r="H314" s="223">
        <v>6</v>
      </c>
      <c r="I314" s="224"/>
      <c r="J314" s="225">
        <f>ROUND(I314*H314,2)</f>
        <v>0</v>
      </c>
      <c r="K314" s="221" t="s">
        <v>144</v>
      </c>
      <c r="L314" s="45"/>
      <c r="M314" s="226" t="s">
        <v>1</v>
      </c>
      <c r="N314" s="227" t="s">
        <v>41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145</v>
      </c>
      <c r="AT314" s="230" t="s">
        <v>140</v>
      </c>
      <c r="AU314" s="230" t="s">
        <v>86</v>
      </c>
      <c r="AY314" s="18" t="s">
        <v>138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84</v>
      </c>
      <c r="BK314" s="231">
        <f>ROUND(I314*H314,2)</f>
        <v>0</v>
      </c>
      <c r="BL314" s="18" t="s">
        <v>145</v>
      </c>
      <c r="BM314" s="230" t="s">
        <v>439</v>
      </c>
    </row>
    <row r="315" s="13" customFormat="1">
      <c r="A315" s="13"/>
      <c r="B315" s="232"/>
      <c r="C315" s="233"/>
      <c r="D315" s="234" t="s">
        <v>147</v>
      </c>
      <c r="E315" s="235" t="s">
        <v>1</v>
      </c>
      <c r="F315" s="236" t="s">
        <v>440</v>
      </c>
      <c r="G315" s="233"/>
      <c r="H315" s="237">
        <v>6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147</v>
      </c>
      <c r="AU315" s="243" t="s">
        <v>86</v>
      </c>
      <c r="AV315" s="13" t="s">
        <v>86</v>
      </c>
      <c r="AW315" s="13" t="s">
        <v>32</v>
      </c>
      <c r="AX315" s="13" t="s">
        <v>84</v>
      </c>
      <c r="AY315" s="243" t="s">
        <v>138</v>
      </c>
    </row>
    <row r="316" s="2" customFormat="1" ht="24.15" customHeight="1">
      <c r="A316" s="39"/>
      <c r="B316" s="40"/>
      <c r="C316" s="219" t="s">
        <v>441</v>
      </c>
      <c r="D316" s="219" t="s">
        <v>140</v>
      </c>
      <c r="E316" s="220" t="s">
        <v>442</v>
      </c>
      <c r="F316" s="221" t="s">
        <v>443</v>
      </c>
      <c r="G316" s="222" t="s">
        <v>204</v>
      </c>
      <c r="H316" s="223">
        <v>540</v>
      </c>
      <c r="I316" s="224"/>
      <c r="J316" s="225">
        <f>ROUND(I316*H316,2)</f>
        <v>0</v>
      </c>
      <c r="K316" s="221" t="s">
        <v>144</v>
      </c>
      <c r="L316" s="45"/>
      <c r="M316" s="226" t="s">
        <v>1</v>
      </c>
      <c r="N316" s="227" t="s">
        <v>41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145</v>
      </c>
      <c r="AT316" s="230" t="s">
        <v>140</v>
      </c>
      <c r="AU316" s="230" t="s">
        <v>86</v>
      </c>
      <c r="AY316" s="18" t="s">
        <v>138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84</v>
      </c>
      <c r="BK316" s="231">
        <f>ROUND(I316*H316,2)</f>
        <v>0</v>
      </c>
      <c r="BL316" s="18" t="s">
        <v>145</v>
      </c>
      <c r="BM316" s="230" t="s">
        <v>444</v>
      </c>
    </row>
    <row r="317" s="13" customFormat="1">
      <c r="A317" s="13"/>
      <c r="B317" s="232"/>
      <c r="C317" s="233"/>
      <c r="D317" s="234" t="s">
        <v>147</v>
      </c>
      <c r="E317" s="235" t="s">
        <v>1</v>
      </c>
      <c r="F317" s="236" t="s">
        <v>445</v>
      </c>
      <c r="G317" s="233"/>
      <c r="H317" s="237">
        <v>540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147</v>
      </c>
      <c r="AU317" s="243" t="s">
        <v>86</v>
      </c>
      <c r="AV317" s="13" t="s">
        <v>86</v>
      </c>
      <c r="AW317" s="13" t="s">
        <v>32</v>
      </c>
      <c r="AX317" s="13" t="s">
        <v>84</v>
      </c>
      <c r="AY317" s="243" t="s">
        <v>138</v>
      </c>
    </row>
    <row r="318" s="2" customFormat="1" ht="16.5" customHeight="1">
      <c r="A318" s="39"/>
      <c r="B318" s="40"/>
      <c r="C318" s="219" t="s">
        <v>446</v>
      </c>
      <c r="D318" s="219" t="s">
        <v>140</v>
      </c>
      <c r="E318" s="220" t="s">
        <v>447</v>
      </c>
      <c r="F318" s="221" t="s">
        <v>448</v>
      </c>
      <c r="G318" s="222" t="s">
        <v>204</v>
      </c>
      <c r="H318" s="223">
        <v>6</v>
      </c>
      <c r="I318" s="224"/>
      <c r="J318" s="225">
        <f>ROUND(I318*H318,2)</f>
        <v>0</v>
      </c>
      <c r="K318" s="221" t="s">
        <v>144</v>
      </c>
      <c r="L318" s="45"/>
      <c r="M318" s="226" t="s">
        <v>1</v>
      </c>
      <c r="N318" s="227" t="s">
        <v>41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145</v>
      </c>
      <c r="AT318" s="230" t="s">
        <v>140</v>
      </c>
      <c r="AU318" s="230" t="s">
        <v>86</v>
      </c>
      <c r="AY318" s="18" t="s">
        <v>138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84</v>
      </c>
      <c r="BK318" s="231">
        <f>ROUND(I318*H318,2)</f>
        <v>0</v>
      </c>
      <c r="BL318" s="18" t="s">
        <v>145</v>
      </c>
      <c r="BM318" s="230" t="s">
        <v>449</v>
      </c>
    </row>
    <row r="319" s="2" customFormat="1" ht="16.5" customHeight="1">
      <c r="A319" s="39"/>
      <c r="B319" s="40"/>
      <c r="C319" s="219" t="s">
        <v>450</v>
      </c>
      <c r="D319" s="219" t="s">
        <v>140</v>
      </c>
      <c r="E319" s="220" t="s">
        <v>451</v>
      </c>
      <c r="F319" s="221" t="s">
        <v>452</v>
      </c>
      <c r="G319" s="222" t="s">
        <v>159</v>
      </c>
      <c r="H319" s="223">
        <v>0.3</v>
      </c>
      <c r="I319" s="224"/>
      <c r="J319" s="225">
        <f>ROUND(I319*H319,2)</f>
        <v>0</v>
      </c>
      <c r="K319" s="221" t="s">
        <v>144</v>
      </c>
      <c r="L319" s="45"/>
      <c r="M319" s="226" t="s">
        <v>1</v>
      </c>
      <c r="N319" s="227" t="s">
        <v>41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2.4</v>
      </c>
      <c r="T319" s="229">
        <f>S319*H319</f>
        <v>0.71999999999999992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145</v>
      </c>
      <c r="AT319" s="230" t="s">
        <v>140</v>
      </c>
      <c r="AU319" s="230" t="s">
        <v>86</v>
      </c>
      <c r="AY319" s="18" t="s">
        <v>138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84</v>
      </c>
      <c r="BK319" s="231">
        <f>ROUND(I319*H319,2)</f>
        <v>0</v>
      </c>
      <c r="BL319" s="18" t="s">
        <v>145</v>
      </c>
      <c r="BM319" s="230" t="s">
        <v>453</v>
      </c>
    </row>
    <row r="320" s="13" customFormat="1">
      <c r="A320" s="13"/>
      <c r="B320" s="232"/>
      <c r="C320" s="233"/>
      <c r="D320" s="234" t="s">
        <v>147</v>
      </c>
      <c r="E320" s="235" t="s">
        <v>1</v>
      </c>
      <c r="F320" s="236" t="s">
        <v>454</v>
      </c>
      <c r="G320" s="233"/>
      <c r="H320" s="237">
        <v>0.3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147</v>
      </c>
      <c r="AU320" s="243" t="s">
        <v>86</v>
      </c>
      <c r="AV320" s="13" t="s">
        <v>86</v>
      </c>
      <c r="AW320" s="13" t="s">
        <v>32</v>
      </c>
      <c r="AX320" s="13" t="s">
        <v>84</v>
      </c>
      <c r="AY320" s="243" t="s">
        <v>138</v>
      </c>
    </row>
    <row r="321" s="2" customFormat="1" ht="24.15" customHeight="1">
      <c r="A321" s="39"/>
      <c r="B321" s="40"/>
      <c r="C321" s="219" t="s">
        <v>455</v>
      </c>
      <c r="D321" s="219" t="s">
        <v>140</v>
      </c>
      <c r="E321" s="220" t="s">
        <v>456</v>
      </c>
      <c r="F321" s="221" t="s">
        <v>457</v>
      </c>
      <c r="G321" s="222" t="s">
        <v>204</v>
      </c>
      <c r="H321" s="223">
        <v>5</v>
      </c>
      <c r="I321" s="224"/>
      <c r="J321" s="225">
        <f>ROUND(I321*H321,2)</f>
        <v>0</v>
      </c>
      <c r="K321" s="221" t="s">
        <v>144</v>
      </c>
      <c r="L321" s="45"/>
      <c r="M321" s="226" t="s">
        <v>1</v>
      </c>
      <c r="N321" s="227" t="s">
        <v>41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0.070000000000000008</v>
      </c>
      <c r="T321" s="229">
        <f>S321*H321</f>
        <v>0.35000000000000004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145</v>
      </c>
      <c r="AT321" s="230" t="s">
        <v>140</v>
      </c>
      <c r="AU321" s="230" t="s">
        <v>86</v>
      </c>
      <c r="AY321" s="18" t="s">
        <v>138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84</v>
      </c>
      <c r="BK321" s="231">
        <f>ROUND(I321*H321,2)</f>
        <v>0</v>
      </c>
      <c r="BL321" s="18" t="s">
        <v>145</v>
      </c>
      <c r="BM321" s="230" t="s">
        <v>458</v>
      </c>
    </row>
    <row r="322" s="13" customFormat="1">
      <c r="A322" s="13"/>
      <c r="B322" s="232"/>
      <c r="C322" s="233"/>
      <c r="D322" s="234" t="s">
        <v>147</v>
      </c>
      <c r="E322" s="235" t="s">
        <v>1</v>
      </c>
      <c r="F322" s="236" t="s">
        <v>459</v>
      </c>
      <c r="G322" s="233"/>
      <c r="H322" s="237">
        <v>5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147</v>
      </c>
      <c r="AU322" s="243" t="s">
        <v>86</v>
      </c>
      <c r="AV322" s="13" t="s">
        <v>86</v>
      </c>
      <c r="AW322" s="13" t="s">
        <v>32</v>
      </c>
      <c r="AX322" s="13" t="s">
        <v>84</v>
      </c>
      <c r="AY322" s="243" t="s">
        <v>138</v>
      </c>
    </row>
    <row r="323" s="2" customFormat="1" ht="24.15" customHeight="1">
      <c r="A323" s="39"/>
      <c r="B323" s="40"/>
      <c r="C323" s="219" t="s">
        <v>460</v>
      </c>
      <c r="D323" s="219" t="s">
        <v>140</v>
      </c>
      <c r="E323" s="220" t="s">
        <v>461</v>
      </c>
      <c r="F323" s="221" t="s">
        <v>462</v>
      </c>
      <c r="G323" s="222" t="s">
        <v>143</v>
      </c>
      <c r="H323" s="223">
        <v>30.6</v>
      </c>
      <c r="I323" s="224"/>
      <c r="J323" s="225">
        <f>ROUND(I323*H323,2)</f>
        <v>0</v>
      </c>
      <c r="K323" s="221" t="s">
        <v>144</v>
      </c>
      <c r="L323" s="45"/>
      <c r="M323" s="226" t="s">
        <v>1</v>
      </c>
      <c r="N323" s="227" t="s">
        <v>41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0.09</v>
      </c>
      <c r="T323" s="229">
        <f>S323*H323</f>
        <v>2.754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145</v>
      </c>
      <c r="AT323" s="230" t="s">
        <v>140</v>
      </c>
      <c r="AU323" s="230" t="s">
        <v>86</v>
      </c>
      <c r="AY323" s="18" t="s">
        <v>138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84</v>
      </c>
      <c r="BK323" s="231">
        <f>ROUND(I323*H323,2)</f>
        <v>0</v>
      </c>
      <c r="BL323" s="18" t="s">
        <v>145</v>
      </c>
      <c r="BM323" s="230" t="s">
        <v>463</v>
      </c>
    </row>
    <row r="324" s="13" customFormat="1">
      <c r="A324" s="13"/>
      <c r="B324" s="232"/>
      <c r="C324" s="233"/>
      <c r="D324" s="234" t="s">
        <v>147</v>
      </c>
      <c r="E324" s="235" t="s">
        <v>1</v>
      </c>
      <c r="F324" s="236" t="s">
        <v>464</v>
      </c>
      <c r="G324" s="233"/>
      <c r="H324" s="237">
        <v>30.6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147</v>
      </c>
      <c r="AU324" s="243" t="s">
        <v>86</v>
      </c>
      <c r="AV324" s="13" t="s">
        <v>86</v>
      </c>
      <c r="AW324" s="13" t="s">
        <v>32</v>
      </c>
      <c r="AX324" s="13" t="s">
        <v>84</v>
      </c>
      <c r="AY324" s="243" t="s">
        <v>138</v>
      </c>
    </row>
    <row r="325" s="2" customFormat="1" ht="24.15" customHeight="1">
      <c r="A325" s="39"/>
      <c r="B325" s="40"/>
      <c r="C325" s="219" t="s">
        <v>465</v>
      </c>
      <c r="D325" s="219" t="s">
        <v>140</v>
      </c>
      <c r="E325" s="220" t="s">
        <v>466</v>
      </c>
      <c r="F325" s="221" t="s">
        <v>467</v>
      </c>
      <c r="G325" s="222" t="s">
        <v>143</v>
      </c>
      <c r="H325" s="223">
        <v>15.3</v>
      </c>
      <c r="I325" s="224"/>
      <c r="J325" s="225">
        <f>ROUND(I325*H325,2)</f>
        <v>0</v>
      </c>
      <c r="K325" s="221" t="s">
        <v>144</v>
      </c>
      <c r="L325" s="45"/>
      <c r="M325" s="226" t="s">
        <v>1</v>
      </c>
      <c r="N325" s="227" t="s">
        <v>41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0.035000000000000004</v>
      </c>
      <c r="T325" s="229">
        <f>S325*H325</f>
        <v>0.53550000000000008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145</v>
      </c>
      <c r="AT325" s="230" t="s">
        <v>140</v>
      </c>
      <c r="AU325" s="230" t="s">
        <v>86</v>
      </c>
      <c r="AY325" s="18" t="s">
        <v>138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84</v>
      </c>
      <c r="BK325" s="231">
        <f>ROUND(I325*H325,2)</f>
        <v>0</v>
      </c>
      <c r="BL325" s="18" t="s">
        <v>145</v>
      </c>
      <c r="BM325" s="230" t="s">
        <v>468</v>
      </c>
    </row>
    <row r="326" s="13" customFormat="1">
      <c r="A326" s="13"/>
      <c r="B326" s="232"/>
      <c r="C326" s="233"/>
      <c r="D326" s="234" t="s">
        <v>147</v>
      </c>
      <c r="E326" s="235" t="s">
        <v>1</v>
      </c>
      <c r="F326" s="236" t="s">
        <v>377</v>
      </c>
      <c r="G326" s="233"/>
      <c r="H326" s="237">
        <v>15.3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147</v>
      </c>
      <c r="AU326" s="243" t="s">
        <v>86</v>
      </c>
      <c r="AV326" s="13" t="s">
        <v>86</v>
      </c>
      <c r="AW326" s="13" t="s">
        <v>32</v>
      </c>
      <c r="AX326" s="13" t="s">
        <v>84</v>
      </c>
      <c r="AY326" s="243" t="s">
        <v>138</v>
      </c>
    </row>
    <row r="327" s="2" customFormat="1" ht="21.75" customHeight="1">
      <c r="A327" s="39"/>
      <c r="B327" s="40"/>
      <c r="C327" s="219" t="s">
        <v>469</v>
      </c>
      <c r="D327" s="219" t="s">
        <v>140</v>
      </c>
      <c r="E327" s="220" t="s">
        <v>470</v>
      </c>
      <c r="F327" s="221" t="s">
        <v>471</v>
      </c>
      <c r="G327" s="222" t="s">
        <v>143</v>
      </c>
      <c r="H327" s="223">
        <v>3.2</v>
      </c>
      <c r="I327" s="224"/>
      <c r="J327" s="225">
        <f>ROUND(I327*H327,2)</f>
        <v>0</v>
      </c>
      <c r="K327" s="221" t="s">
        <v>144</v>
      </c>
      <c r="L327" s="45"/>
      <c r="M327" s="226" t="s">
        <v>1</v>
      </c>
      <c r="N327" s="227" t="s">
        <v>41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0.063</v>
      </c>
      <c r="T327" s="229">
        <f>S327*H327</f>
        <v>0.2016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145</v>
      </c>
      <c r="AT327" s="230" t="s">
        <v>140</v>
      </c>
      <c r="AU327" s="230" t="s">
        <v>86</v>
      </c>
      <c r="AY327" s="18" t="s">
        <v>138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84</v>
      </c>
      <c r="BK327" s="231">
        <f>ROUND(I327*H327,2)</f>
        <v>0</v>
      </c>
      <c r="BL327" s="18" t="s">
        <v>145</v>
      </c>
      <c r="BM327" s="230" t="s">
        <v>472</v>
      </c>
    </row>
    <row r="328" s="13" customFormat="1">
      <c r="A328" s="13"/>
      <c r="B328" s="232"/>
      <c r="C328" s="233"/>
      <c r="D328" s="234" t="s">
        <v>147</v>
      </c>
      <c r="E328" s="235" t="s">
        <v>1</v>
      </c>
      <c r="F328" s="236" t="s">
        <v>473</v>
      </c>
      <c r="G328" s="233"/>
      <c r="H328" s="237">
        <v>3.2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147</v>
      </c>
      <c r="AU328" s="243" t="s">
        <v>86</v>
      </c>
      <c r="AV328" s="13" t="s">
        <v>86</v>
      </c>
      <c r="AW328" s="13" t="s">
        <v>32</v>
      </c>
      <c r="AX328" s="13" t="s">
        <v>84</v>
      </c>
      <c r="AY328" s="243" t="s">
        <v>138</v>
      </c>
    </row>
    <row r="329" s="2" customFormat="1" ht="37.8" customHeight="1">
      <c r="A329" s="39"/>
      <c r="B329" s="40"/>
      <c r="C329" s="219" t="s">
        <v>474</v>
      </c>
      <c r="D329" s="219" t="s">
        <v>140</v>
      </c>
      <c r="E329" s="220" t="s">
        <v>475</v>
      </c>
      <c r="F329" s="221" t="s">
        <v>476</v>
      </c>
      <c r="G329" s="222" t="s">
        <v>143</v>
      </c>
      <c r="H329" s="223">
        <v>2.36</v>
      </c>
      <c r="I329" s="224"/>
      <c r="J329" s="225">
        <f>ROUND(I329*H329,2)</f>
        <v>0</v>
      </c>
      <c r="K329" s="221" t="s">
        <v>144</v>
      </c>
      <c r="L329" s="45"/>
      <c r="M329" s="226" t="s">
        <v>1</v>
      </c>
      <c r="N329" s="227" t="s">
        <v>41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0.046</v>
      </c>
      <c r="T329" s="229">
        <f>S329*H329</f>
        <v>0.10855999999999998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145</v>
      </c>
      <c r="AT329" s="230" t="s">
        <v>140</v>
      </c>
      <c r="AU329" s="230" t="s">
        <v>86</v>
      </c>
      <c r="AY329" s="18" t="s">
        <v>138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84</v>
      </c>
      <c r="BK329" s="231">
        <f>ROUND(I329*H329,2)</f>
        <v>0</v>
      </c>
      <c r="BL329" s="18" t="s">
        <v>145</v>
      </c>
      <c r="BM329" s="230" t="s">
        <v>477</v>
      </c>
    </row>
    <row r="330" s="13" customFormat="1">
      <c r="A330" s="13"/>
      <c r="B330" s="232"/>
      <c r="C330" s="233"/>
      <c r="D330" s="234" t="s">
        <v>147</v>
      </c>
      <c r="E330" s="235" t="s">
        <v>1</v>
      </c>
      <c r="F330" s="236" t="s">
        <v>267</v>
      </c>
      <c r="G330" s="233"/>
      <c r="H330" s="237">
        <v>2.36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147</v>
      </c>
      <c r="AU330" s="243" t="s">
        <v>86</v>
      </c>
      <c r="AV330" s="13" t="s">
        <v>86</v>
      </c>
      <c r="AW330" s="13" t="s">
        <v>32</v>
      </c>
      <c r="AX330" s="13" t="s">
        <v>84</v>
      </c>
      <c r="AY330" s="243" t="s">
        <v>138</v>
      </c>
    </row>
    <row r="331" s="2" customFormat="1" ht="16.5" customHeight="1">
      <c r="A331" s="39"/>
      <c r="B331" s="40"/>
      <c r="C331" s="219" t="s">
        <v>478</v>
      </c>
      <c r="D331" s="219" t="s">
        <v>140</v>
      </c>
      <c r="E331" s="220" t="s">
        <v>479</v>
      </c>
      <c r="F331" s="221" t="s">
        <v>480</v>
      </c>
      <c r="G331" s="222" t="s">
        <v>143</v>
      </c>
      <c r="H331" s="223">
        <v>61.13</v>
      </c>
      <c r="I331" s="224"/>
      <c r="J331" s="225">
        <f>ROUND(I331*H331,2)</f>
        <v>0</v>
      </c>
      <c r="K331" s="221" t="s">
        <v>144</v>
      </c>
      <c r="L331" s="45"/>
      <c r="M331" s="226" t="s">
        <v>1</v>
      </c>
      <c r="N331" s="227" t="s">
        <v>41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0.014</v>
      </c>
      <c r="T331" s="229">
        <f>S331*H331</f>
        <v>0.85582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145</v>
      </c>
      <c r="AT331" s="230" t="s">
        <v>140</v>
      </c>
      <c r="AU331" s="230" t="s">
        <v>86</v>
      </c>
      <c r="AY331" s="18" t="s">
        <v>138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84</v>
      </c>
      <c r="BK331" s="231">
        <f>ROUND(I331*H331,2)</f>
        <v>0</v>
      </c>
      <c r="BL331" s="18" t="s">
        <v>145</v>
      </c>
      <c r="BM331" s="230" t="s">
        <v>481</v>
      </c>
    </row>
    <row r="332" s="13" customFormat="1">
      <c r="A332" s="13"/>
      <c r="B332" s="232"/>
      <c r="C332" s="233"/>
      <c r="D332" s="234" t="s">
        <v>147</v>
      </c>
      <c r="E332" s="235" t="s">
        <v>1</v>
      </c>
      <c r="F332" s="236" t="s">
        <v>382</v>
      </c>
      <c r="G332" s="233"/>
      <c r="H332" s="237">
        <v>61.13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147</v>
      </c>
      <c r="AU332" s="243" t="s">
        <v>86</v>
      </c>
      <c r="AV332" s="13" t="s">
        <v>86</v>
      </c>
      <c r="AW332" s="13" t="s">
        <v>32</v>
      </c>
      <c r="AX332" s="13" t="s">
        <v>84</v>
      </c>
      <c r="AY332" s="243" t="s">
        <v>138</v>
      </c>
    </row>
    <row r="333" s="2" customFormat="1" ht="24.15" customHeight="1">
      <c r="A333" s="39"/>
      <c r="B333" s="40"/>
      <c r="C333" s="219" t="s">
        <v>482</v>
      </c>
      <c r="D333" s="219" t="s">
        <v>140</v>
      </c>
      <c r="E333" s="220" t="s">
        <v>483</v>
      </c>
      <c r="F333" s="221" t="s">
        <v>484</v>
      </c>
      <c r="G333" s="222" t="s">
        <v>143</v>
      </c>
      <c r="H333" s="223">
        <v>1015.427</v>
      </c>
      <c r="I333" s="224"/>
      <c r="J333" s="225">
        <f>ROUND(I333*H333,2)</f>
        <v>0</v>
      </c>
      <c r="K333" s="221" t="s">
        <v>144</v>
      </c>
      <c r="L333" s="45"/>
      <c r="M333" s="226" t="s">
        <v>1</v>
      </c>
      <c r="N333" s="227" t="s">
        <v>41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0.019</v>
      </c>
      <c r="T333" s="229">
        <f>S333*H333</f>
        <v>19.293113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145</v>
      </c>
      <c r="AT333" s="230" t="s">
        <v>140</v>
      </c>
      <c r="AU333" s="230" t="s">
        <v>86</v>
      </c>
      <c r="AY333" s="18" t="s">
        <v>138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84</v>
      </c>
      <c r="BK333" s="231">
        <f>ROUND(I333*H333,2)</f>
        <v>0</v>
      </c>
      <c r="BL333" s="18" t="s">
        <v>145</v>
      </c>
      <c r="BM333" s="230" t="s">
        <v>485</v>
      </c>
    </row>
    <row r="334" s="13" customFormat="1">
      <c r="A334" s="13"/>
      <c r="B334" s="232"/>
      <c r="C334" s="233"/>
      <c r="D334" s="234" t="s">
        <v>147</v>
      </c>
      <c r="E334" s="235" t="s">
        <v>1</v>
      </c>
      <c r="F334" s="236" t="s">
        <v>299</v>
      </c>
      <c r="G334" s="233"/>
      <c r="H334" s="237">
        <v>53.2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147</v>
      </c>
      <c r="AU334" s="243" t="s">
        <v>86</v>
      </c>
      <c r="AV334" s="13" t="s">
        <v>86</v>
      </c>
      <c r="AW334" s="13" t="s">
        <v>32</v>
      </c>
      <c r="AX334" s="13" t="s">
        <v>76</v>
      </c>
      <c r="AY334" s="243" t="s">
        <v>138</v>
      </c>
    </row>
    <row r="335" s="13" customFormat="1">
      <c r="A335" s="13"/>
      <c r="B335" s="232"/>
      <c r="C335" s="233"/>
      <c r="D335" s="234" t="s">
        <v>147</v>
      </c>
      <c r="E335" s="235" t="s">
        <v>1</v>
      </c>
      <c r="F335" s="236" t="s">
        <v>349</v>
      </c>
      <c r="G335" s="233"/>
      <c r="H335" s="237">
        <v>561.91999999999992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147</v>
      </c>
      <c r="AU335" s="243" t="s">
        <v>86</v>
      </c>
      <c r="AV335" s="13" t="s">
        <v>86</v>
      </c>
      <c r="AW335" s="13" t="s">
        <v>32</v>
      </c>
      <c r="AX335" s="13" t="s">
        <v>76</v>
      </c>
      <c r="AY335" s="243" t="s">
        <v>138</v>
      </c>
    </row>
    <row r="336" s="13" customFormat="1">
      <c r="A336" s="13"/>
      <c r="B336" s="232"/>
      <c r="C336" s="233"/>
      <c r="D336" s="234" t="s">
        <v>147</v>
      </c>
      <c r="E336" s="235" t="s">
        <v>1</v>
      </c>
      <c r="F336" s="236" t="s">
        <v>350</v>
      </c>
      <c r="G336" s="233"/>
      <c r="H336" s="237">
        <v>48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147</v>
      </c>
      <c r="AU336" s="243" t="s">
        <v>86</v>
      </c>
      <c r="AV336" s="13" t="s">
        <v>86</v>
      </c>
      <c r="AW336" s="13" t="s">
        <v>32</v>
      </c>
      <c r="AX336" s="13" t="s">
        <v>76</v>
      </c>
      <c r="AY336" s="243" t="s">
        <v>138</v>
      </c>
    </row>
    <row r="337" s="13" customFormat="1">
      <c r="A337" s="13"/>
      <c r="B337" s="232"/>
      <c r="C337" s="233"/>
      <c r="D337" s="234" t="s">
        <v>147</v>
      </c>
      <c r="E337" s="235" t="s">
        <v>1</v>
      </c>
      <c r="F337" s="236" t="s">
        <v>351</v>
      </c>
      <c r="G337" s="233"/>
      <c r="H337" s="237">
        <v>-117.893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147</v>
      </c>
      <c r="AU337" s="243" t="s">
        <v>86</v>
      </c>
      <c r="AV337" s="13" t="s">
        <v>86</v>
      </c>
      <c r="AW337" s="13" t="s">
        <v>32</v>
      </c>
      <c r="AX337" s="13" t="s">
        <v>76</v>
      </c>
      <c r="AY337" s="243" t="s">
        <v>138</v>
      </c>
    </row>
    <row r="338" s="13" customFormat="1">
      <c r="A338" s="13"/>
      <c r="B338" s="232"/>
      <c r="C338" s="233"/>
      <c r="D338" s="234" t="s">
        <v>147</v>
      </c>
      <c r="E338" s="235" t="s">
        <v>1</v>
      </c>
      <c r="F338" s="236" t="s">
        <v>352</v>
      </c>
      <c r="G338" s="233"/>
      <c r="H338" s="237">
        <v>34.560000000000004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147</v>
      </c>
      <c r="AU338" s="243" t="s">
        <v>86</v>
      </c>
      <c r="AV338" s="13" t="s">
        <v>86</v>
      </c>
      <c r="AW338" s="13" t="s">
        <v>32</v>
      </c>
      <c r="AX338" s="13" t="s">
        <v>76</v>
      </c>
      <c r="AY338" s="243" t="s">
        <v>138</v>
      </c>
    </row>
    <row r="339" s="13" customFormat="1">
      <c r="A339" s="13"/>
      <c r="B339" s="232"/>
      <c r="C339" s="233"/>
      <c r="D339" s="234" t="s">
        <v>147</v>
      </c>
      <c r="E339" s="235" t="s">
        <v>1</v>
      </c>
      <c r="F339" s="236" t="s">
        <v>353</v>
      </c>
      <c r="G339" s="233"/>
      <c r="H339" s="237">
        <v>3.6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147</v>
      </c>
      <c r="AU339" s="243" t="s">
        <v>86</v>
      </c>
      <c r="AV339" s="13" t="s">
        <v>86</v>
      </c>
      <c r="AW339" s="13" t="s">
        <v>32</v>
      </c>
      <c r="AX339" s="13" t="s">
        <v>76</v>
      </c>
      <c r="AY339" s="243" t="s">
        <v>138</v>
      </c>
    </row>
    <row r="340" s="13" customFormat="1">
      <c r="A340" s="13"/>
      <c r="B340" s="232"/>
      <c r="C340" s="233"/>
      <c r="D340" s="234" t="s">
        <v>147</v>
      </c>
      <c r="E340" s="235" t="s">
        <v>1</v>
      </c>
      <c r="F340" s="236" t="s">
        <v>354</v>
      </c>
      <c r="G340" s="233"/>
      <c r="H340" s="237">
        <v>1.9650000000000003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147</v>
      </c>
      <c r="AU340" s="243" t="s">
        <v>86</v>
      </c>
      <c r="AV340" s="13" t="s">
        <v>86</v>
      </c>
      <c r="AW340" s="13" t="s">
        <v>32</v>
      </c>
      <c r="AX340" s="13" t="s">
        <v>76</v>
      </c>
      <c r="AY340" s="243" t="s">
        <v>138</v>
      </c>
    </row>
    <row r="341" s="13" customFormat="1">
      <c r="A341" s="13"/>
      <c r="B341" s="232"/>
      <c r="C341" s="233"/>
      <c r="D341" s="234" t="s">
        <v>147</v>
      </c>
      <c r="E341" s="235" t="s">
        <v>1</v>
      </c>
      <c r="F341" s="236" t="s">
        <v>355</v>
      </c>
      <c r="G341" s="233"/>
      <c r="H341" s="237">
        <v>10.08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147</v>
      </c>
      <c r="AU341" s="243" t="s">
        <v>86</v>
      </c>
      <c r="AV341" s="13" t="s">
        <v>86</v>
      </c>
      <c r="AW341" s="13" t="s">
        <v>32</v>
      </c>
      <c r="AX341" s="13" t="s">
        <v>76</v>
      </c>
      <c r="AY341" s="243" t="s">
        <v>138</v>
      </c>
    </row>
    <row r="342" s="13" customFormat="1">
      <c r="A342" s="13"/>
      <c r="B342" s="232"/>
      <c r="C342" s="233"/>
      <c r="D342" s="234" t="s">
        <v>147</v>
      </c>
      <c r="E342" s="235" t="s">
        <v>1</v>
      </c>
      <c r="F342" s="236" t="s">
        <v>356</v>
      </c>
      <c r="G342" s="233"/>
      <c r="H342" s="237">
        <v>6.84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147</v>
      </c>
      <c r="AU342" s="243" t="s">
        <v>86</v>
      </c>
      <c r="AV342" s="13" t="s">
        <v>86</v>
      </c>
      <c r="AW342" s="13" t="s">
        <v>32</v>
      </c>
      <c r="AX342" s="13" t="s">
        <v>76</v>
      </c>
      <c r="AY342" s="243" t="s">
        <v>138</v>
      </c>
    </row>
    <row r="343" s="13" customFormat="1">
      <c r="A343" s="13"/>
      <c r="B343" s="232"/>
      <c r="C343" s="233"/>
      <c r="D343" s="234" t="s">
        <v>147</v>
      </c>
      <c r="E343" s="235" t="s">
        <v>1</v>
      </c>
      <c r="F343" s="236" t="s">
        <v>357</v>
      </c>
      <c r="G343" s="233"/>
      <c r="H343" s="237">
        <v>2.16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147</v>
      </c>
      <c r="AU343" s="243" t="s">
        <v>86</v>
      </c>
      <c r="AV343" s="13" t="s">
        <v>86</v>
      </c>
      <c r="AW343" s="13" t="s">
        <v>32</v>
      </c>
      <c r="AX343" s="13" t="s">
        <v>76</v>
      </c>
      <c r="AY343" s="243" t="s">
        <v>138</v>
      </c>
    </row>
    <row r="344" s="13" customFormat="1">
      <c r="A344" s="13"/>
      <c r="B344" s="232"/>
      <c r="C344" s="233"/>
      <c r="D344" s="234" t="s">
        <v>147</v>
      </c>
      <c r="E344" s="235" t="s">
        <v>1</v>
      </c>
      <c r="F344" s="236" t="s">
        <v>358</v>
      </c>
      <c r="G344" s="233"/>
      <c r="H344" s="237">
        <v>5.94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147</v>
      </c>
      <c r="AU344" s="243" t="s">
        <v>86</v>
      </c>
      <c r="AV344" s="13" t="s">
        <v>86</v>
      </c>
      <c r="AW344" s="13" t="s">
        <v>32</v>
      </c>
      <c r="AX344" s="13" t="s">
        <v>76</v>
      </c>
      <c r="AY344" s="243" t="s">
        <v>138</v>
      </c>
    </row>
    <row r="345" s="13" customFormat="1">
      <c r="A345" s="13"/>
      <c r="B345" s="232"/>
      <c r="C345" s="233"/>
      <c r="D345" s="234" t="s">
        <v>147</v>
      </c>
      <c r="E345" s="235" t="s">
        <v>1</v>
      </c>
      <c r="F345" s="236" t="s">
        <v>359</v>
      </c>
      <c r="G345" s="233"/>
      <c r="H345" s="237">
        <v>6.21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147</v>
      </c>
      <c r="AU345" s="243" t="s">
        <v>86</v>
      </c>
      <c r="AV345" s="13" t="s">
        <v>86</v>
      </c>
      <c r="AW345" s="13" t="s">
        <v>32</v>
      </c>
      <c r="AX345" s="13" t="s">
        <v>76</v>
      </c>
      <c r="AY345" s="243" t="s">
        <v>138</v>
      </c>
    </row>
    <row r="346" s="13" customFormat="1">
      <c r="A346" s="13"/>
      <c r="B346" s="232"/>
      <c r="C346" s="233"/>
      <c r="D346" s="234" t="s">
        <v>147</v>
      </c>
      <c r="E346" s="235" t="s">
        <v>1</v>
      </c>
      <c r="F346" s="236" t="s">
        <v>360</v>
      </c>
      <c r="G346" s="233"/>
      <c r="H346" s="237">
        <v>5.4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147</v>
      </c>
      <c r="AU346" s="243" t="s">
        <v>86</v>
      </c>
      <c r="AV346" s="13" t="s">
        <v>86</v>
      </c>
      <c r="AW346" s="13" t="s">
        <v>32</v>
      </c>
      <c r="AX346" s="13" t="s">
        <v>76</v>
      </c>
      <c r="AY346" s="243" t="s">
        <v>138</v>
      </c>
    </row>
    <row r="347" s="16" customFormat="1">
      <c r="A347" s="16"/>
      <c r="B347" s="275"/>
      <c r="C347" s="276"/>
      <c r="D347" s="234" t="s">
        <v>147</v>
      </c>
      <c r="E347" s="277" t="s">
        <v>1</v>
      </c>
      <c r="F347" s="278" t="s">
        <v>317</v>
      </c>
      <c r="G347" s="276"/>
      <c r="H347" s="279">
        <v>621.98200000000016</v>
      </c>
      <c r="I347" s="280"/>
      <c r="J347" s="276"/>
      <c r="K347" s="276"/>
      <c r="L347" s="281"/>
      <c r="M347" s="282"/>
      <c r="N347" s="283"/>
      <c r="O347" s="283"/>
      <c r="P347" s="283"/>
      <c r="Q347" s="283"/>
      <c r="R347" s="283"/>
      <c r="S347" s="283"/>
      <c r="T347" s="284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85" t="s">
        <v>147</v>
      </c>
      <c r="AU347" s="285" t="s">
        <v>86</v>
      </c>
      <c r="AV347" s="16" t="s">
        <v>156</v>
      </c>
      <c r="AW347" s="16" t="s">
        <v>32</v>
      </c>
      <c r="AX347" s="16" t="s">
        <v>76</v>
      </c>
      <c r="AY347" s="285" t="s">
        <v>138</v>
      </c>
    </row>
    <row r="348" s="13" customFormat="1">
      <c r="A348" s="13"/>
      <c r="B348" s="232"/>
      <c r="C348" s="233"/>
      <c r="D348" s="234" t="s">
        <v>147</v>
      </c>
      <c r="E348" s="235" t="s">
        <v>1</v>
      </c>
      <c r="F348" s="236" t="s">
        <v>361</v>
      </c>
      <c r="G348" s="233"/>
      <c r="H348" s="237">
        <v>256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147</v>
      </c>
      <c r="AU348" s="243" t="s">
        <v>86</v>
      </c>
      <c r="AV348" s="13" t="s">
        <v>86</v>
      </c>
      <c r="AW348" s="13" t="s">
        <v>32</v>
      </c>
      <c r="AX348" s="13" t="s">
        <v>76</v>
      </c>
      <c r="AY348" s="243" t="s">
        <v>138</v>
      </c>
    </row>
    <row r="349" s="13" customFormat="1">
      <c r="A349" s="13"/>
      <c r="B349" s="232"/>
      <c r="C349" s="233"/>
      <c r="D349" s="234" t="s">
        <v>147</v>
      </c>
      <c r="E349" s="235" t="s">
        <v>1</v>
      </c>
      <c r="F349" s="236" t="s">
        <v>362</v>
      </c>
      <c r="G349" s="233"/>
      <c r="H349" s="237">
        <v>-56.01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147</v>
      </c>
      <c r="AU349" s="243" t="s">
        <v>86</v>
      </c>
      <c r="AV349" s="13" t="s">
        <v>86</v>
      </c>
      <c r="AW349" s="13" t="s">
        <v>32</v>
      </c>
      <c r="AX349" s="13" t="s">
        <v>76</v>
      </c>
      <c r="AY349" s="243" t="s">
        <v>138</v>
      </c>
    </row>
    <row r="350" s="13" customFormat="1">
      <c r="A350" s="13"/>
      <c r="B350" s="232"/>
      <c r="C350" s="233"/>
      <c r="D350" s="234" t="s">
        <v>147</v>
      </c>
      <c r="E350" s="235" t="s">
        <v>1</v>
      </c>
      <c r="F350" s="236" t="s">
        <v>363</v>
      </c>
      <c r="G350" s="233"/>
      <c r="H350" s="237">
        <v>8.64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147</v>
      </c>
      <c r="AU350" s="243" t="s">
        <v>86</v>
      </c>
      <c r="AV350" s="13" t="s">
        <v>86</v>
      </c>
      <c r="AW350" s="13" t="s">
        <v>32</v>
      </c>
      <c r="AX350" s="13" t="s">
        <v>76</v>
      </c>
      <c r="AY350" s="243" t="s">
        <v>138</v>
      </c>
    </row>
    <row r="351" s="13" customFormat="1">
      <c r="A351" s="13"/>
      <c r="B351" s="232"/>
      <c r="C351" s="233"/>
      <c r="D351" s="234" t="s">
        <v>147</v>
      </c>
      <c r="E351" s="235" t="s">
        <v>1</v>
      </c>
      <c r="F351" s="236" t="s">
        <v>364</v>
      </c>
      <c r="G351" s="233"/>
      <c r="H351" s="237">
        <v>6.84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147</v>
      </c>
      <c r="AU351" s="243" t="s">
        <v>86</v>
      </c>
      <c r="AV351" s="13" t="s">
        <v>86</v>
      </c>
      <c r="AW351" s="13" t="s">
        <v>32</v>
      </c>
      <c r="AX351" s="13" t="s">
        <v>76</v>
      </c>
      <c r="AY351" s="243" t="s">
        <v>138</v>
      </c>
    </row>
    <row r="352" s="13" customFormat="1">
      <c r="A352" s="13"/>
      <c r="B352" s="232"/>
      <c r="C352" s="233"/>
      <c r="D352" s="234" t="s">
        <v>147</v>
      </c>
      <c r="E352" s="235" t="s">
        <v>1</v>
      </c>
      <c r="F352" s="236" t="s">
        <v>355</v>
      </c>
      <c r="G352" s="233"/>
      <c r="H352" s="237">
        <v>10.08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147</v>
      </c>
      <c r="AU352" s="243" t="s">
        <v>86</v>
      </c>
      <c r="AV352" s="13" t="s">
        <v>86</v>
      </c>
      <c r="AW352" s="13" t="s">
        <v>32</v>
      </c>
      <c r="AX352" s="13" t="s">
        <v>76</v>
      </c>
      <c r="AY352" s="243" t="s">
        <v>138</v>
      </c>
    </row>
    <row r="353" s="13" customFormat="1">
      <c r="A353" s="13"/>
      <c r="B353" s="232"/>
      <c r="C353" s="233"/>
      <c r="D353" s="234" t="s">
        <v>147</v>
      </c>
      <c r="E353" s="235" t="s">
        <v>1</v>
      </c>
      <c r="F353" s="236" t="s">
        <v>365</v>
      </c>
      <c r="G353" s="233"/>
      <c r="H353" s="237">
        <v>14.4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147</v>
      </c>
      <c r="AU353" s="243" t="s">
        <v>86</v>
      </c>
      <c r="AV353" s="13" t="s">
        <v>86</v>
      </c>
      <c r="AW353" s="13" t="s">
        <v>32</v>
      </c>
      <c r="AX353" s="13" t="s">
        <v>76</v>
      </c>
      <c r="AY353" s="243" t="s">
        <v>138</v>
      </c>
    </row>
    <row r="354" s="13" customFormat="1">
      <c r="A354" s="13"/>
      <c r="B354" s="232"/>
      <c r="C354" s="233"/>
      <c r="D354" s="234" t="s">
        <v>147</v>
      </c>
      <c r="E354" s="235" t="s">
        <v>1</v>
      </c>
      <c r="F354" s="236" t="s">
        <v>366</v>
      </c>
      <c r="G354" s="233"/>
      <c r="H354" s="237">
        <v>1.74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147</v>
      </c>
      <c r="AU354" s="243" t="s">
        <v>86</v>
      </c>
      <c r="AV354" s="13" t="s">
        <v>86</v>
      </c>
      <c r="AW354" s="13" t="s">
        <v>32</v>
      </c>
      <c r="AX354" s="13" t="s">
        <v>76</v>
      </c>
      <c r="AY354" s="243" t="s">
        <v>138</v>
      </c>
    </row>
    <row r="355" s="13" customFormat="1">
      <c r="A355" s="13"/>
      <c r="B355" s="232"/>
      <c r="C355" s="233"/>
      <c r="D355" s="234" t="s">
        <v>147</v>
      </c>
      <c r="E355" s="235" t="s">
        <v>1</v>
      </c>
      <c r="F355" s="236" t="s">
        <v>367</v>
      </c>
      <c r="G355" s="233"/>
      <c r="H355" s="237">
        <v>5.4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147</v>
      </c>
      <c r="AU355" s="243" t="s">
        <v>86</v>
      </c>
      <c r="AV355" s="13" t="s">
        <v>86</v>
      </c>
      <c r="AW355" s="13" t="s">
        <v>32</v>
      </c>
      <c r="AX355" s="13" t="s">
        <v>76</v>
      </c>
      <c r="AY355" s="243" t="s">
        <v>138</v>
      </c>
    </row>
    <row r="356" s="16" customFormat="1">
      <c r="A356" s="16"/>
      <c r="B356" s="275"/>
      <c r="C356" s="276"/>
      <c r="D356" s="234" t="s">
        <v>147</v>
      </c>
      <c r="E356" s="277" t="s">
        <v>1</v>
      </c>
      <c r="F356" s="278" t="s">
        <v>317</v>
      </c>
      <c r="G356" s="276"/>
      <c r="H356" s="279">
        <v>247.09000000000003</v>
      </c>
      <c r="I356" s="280"/>
      <c r="J356" s="276"/>
      <c r="K356" s="276"/>
      <c r="L356" s="281"/>
      <c r="M356" s="282"/>
      <c r="N356" s="283"/>
      <c r="O356" s="283"/>
      <c r="P356" s="283"/>
      <c r="Q356" s="283"/>
      <c r="R356" s="283"/>
      <c r="S356" s="283"/>
      <c r="T356" s="284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85" t="s">
        <v>147</v>
      </c>
      <c r="AU356" s="285" t="s">
        <v>86</v>
      </c>
      <c r="AV356" s="16" t="s">
        <v>156</v>
      </c>
      <c r="AW356" s="16" t="s">
        <v>32</v>
      </c>
      <c r="AX356" s="16" t="s">
        <v>76</v>
      </c>
      <c r="AY356" s="285" t="s">
        <v>138</v>
      </c>
    </row>
    <row r="357" s="13" customFormat="1">
      <c r="A357" s="13"/>
      <c r="B357" s="232"/>
      <c r="C357" s="233"/>
      <c r="D357" s="234" t="s">
        <v>147</v>
      </c>
      <c r="E357" s="235" t="s">
        <v>1</v>
      </c>
      <c r="F357" s="236" t="s">
        <v>368</v>
      </c>
      <c r="G357" s="233"/>
      <c r="H357" s="237">
        <v>86.265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147</v>
      </c>
      <c r="AU357" s="243" t="s">
        <v>86</v>
      </c>
      <c r="AV357" s="13" t="s">
        <v>86</v>
      </c>
      <c r="AW357" s="13" t="s">
        <v>32</v>
      </c>
      <c r="AX357" s="13" t="s">
        <v>76</v>
      </c>
      <c r="AY357" s="243" t="s">
        <v>138</v>
      </c>
    </row>
    <row r="358" s="13" customFormat="1">
      <c r="A358" s="13"/>
      <c r="B358" s="232"/>
      <c r="C358" s="233"/>
      <c r="D358" s="234" t="s">
        <v>147</v>
      </c>
      <c r="E358" s="235" t="s">
        <v>1</v>
      </c>
      <c r="F358" s="236" t="s">
        <v>369</v>
      </c>
      <c r="G358" s="233"/>
      <c r="H358" s="237">
        <v>-2.7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147</v>
      </c>
      <c r="AU358" s="243" t="s">
        <v>86</v>
      </c>
      <c r="AV358" s="13" t="s">
        <v>86</v>
      </c>
      <c r="AW358" s="13" t="s">
        <v>32</v>
      </c>
      <c r="AX358" s="13" t="s">
        <v>76</v>
      </c>
      <c r="AY358" s="243" t="s">
        <v>138</v>
      </c>
    </row>
    <row r="359" s="13" customFormat="1">
      <c r="A359" s="13"/>
      <c r="B359" s="232"/>
      <c r="C359" s="233"/>
      <c r="D359" s="234" t="s">
        <v>147</v>
      </c>
      <c r="E359" s="235" t="s">
        <v>1</v>
      </c>
      <c r="F359" s="236" t="s">
        <v>370</v>
      </c>
      <c r="G359" s="233"/>
      <c r="H359" s="237">
        <v>4.5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147</v>
      </c>
      <c r="AU359" s="243" t="s">
        <v>86</v>
      </c>
      <c r="AV359" s="13" t="s">
        <v>86</v>
      </c>
      <c r="AW359" s="13" t="s">
        <v>32</v>
      </c>
      <c r="AX359" s="13" t="s">
        <v>76</v>
      </c>
      <c r="AY359" s="243" t="s">
        <v>138</v>
      </c>
    </row>
    <row r="360" s="16" customFormat="1">
      <c r="A360" s="16"/>
      <c r="B360" s="275"/>
      <c r="C360" s="276"/>
      <c r="D360" s="234" t="s">
        <v>147</v>
      </c>
      <c r="E360" s="277" t="s">
        <v>1</v>
      </c>
      <c r="F360" s="278" t="s">
        <v>317</v>
      </c>
      <c r="G360" s="276"/>
      <c r="H360" s="279">
        <v>88.065</v>
      </c>
      <c r="I360" s="280"/>
      <c r="J360" s="276"/>
      <c r="K360" s="276"/>
      <c r="L360" s="281"/>
      <c r="M360" s="282"/>
      <c r="N360" s="283"/>
      <c r="O360" s="283"/>
      <c r="P360" s="283"/>
      <c r="Q360" s="283"/>
      <c r="R360" s="283"/>
      <c r="S360" s="283"/>
      <c r="T360" s="284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85" t="s">
        <v>147</v>
      </c>
      <c r="AU360" s="285" t="s">
        <v>86</v>
      </c>
      <c r="AV360" s="16" t="s">
        <v>156</v>
      </c>
      <c r="AW360" s="16" t="s">
        <v>32</v>
      </c>
      <c r="AX360" s="16" t="s">
        <v>76</v>
      </c>
      <c r="AY360" s="285" t="s">
        <v>138</v>
      </c>
    </row>
    <row r="361" s="13" customFormat="1">
      <c r="A361" s="13"/>
      <c r="B361" s="232"/>
      <c r="C361" s="233"/>
      <c r="D361" s="234" t="s">
        <v>147</v>
      </c>
      <c r="E361" s="235" t="s">
        <v>1</v>
      </c>
      <c r="F361" s="236" t="s">
        <v>371</v>
      </c>
      <c r="G361" s="233"/>
      <c r="H361" s="237">
        <v>38.34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147</v>
      </c>
      <c r="AU361" s="243" t="s">
        <v>86</v>
      </c>
      <c r="AV361" s="13" t="s">
        <v>86</v>
      </c>
      <c r="AW361" s="13" t="s">
        <v>32</v>
      </c>
      <c r="AX361" s="13" t="s">
        <v>76</v>
      </c>
      <c r="AY361" s="243" t="s">
        <v>138</v>
      </c>
    </row>
    <row r="362" s="16" customFormat="1">
      <c r="A362" s="16"/>
      <c r="B362" s="275"/>
      <c r="C362" s="276"/>
      <c r="D362" s="234" t="s">
        <v>147</v>
      </c>
      <c r="E362" s="277" t="s">
        <v>1</v>
      </c>
      <c r="F362" s="278" t="s">
        <v>317</v>
      </c>
      <c r="G362" s="276"/>
      <c r="H362" s="279">
        <v>38.34</v>
      </c>
      <c r="I362" s="280"/>
      <c r="J362" s="276"/>
      <c r="K362" s="276"/>
      <c r="L362" s="281"/>
      <c r="M362" s="282"/>
      <c r="N362" s="283"/>
      <c r="O362" s="283"/>
      <c r="P362" s="283"/>
      <c r="Q362" s="283"/>
      <c r="R362" s="283"/>
      <c r="S362" s="283"/>
      <c r="T362" s="284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85" t="s">
        <v>147</v>
      </c>
      <c r="AU362" s="285" t="s">
        <v>86</v>
      </c>
      <c r="AV362" s="16" t="s">
        <v>156</v>
      </c>
      <c r="AW362" s="16" t="s">
        <v>32</v>
      </c>
      <c r="AX362" s="16" t="s">
        <v>76</v>
      </c>
      <c r="AY362" s="285" t="s">
        <v>138</v>
      </c>
    </row>
    <row r="363" s="13" customFormat="1">
      <c r="A363" s="13"/>
      <c r="B363" s="232"/>
      <c r="C363" s="233"/>
      <c r="D363" s="234" t="s">
        <v>147</v>
      </c>
      <c r="E363" s="235" t="s">
        <v>1</v>
      </c>
      <c r="F363" s="236" t="s">
        <v>372</v>
      </c>
      <c r="G363" s="233"/>
      <c r="H363" s="237">
        <v>19.95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147</v>
      </c>
      <c r="AU363" s="243" t="s">
        <v>86</v>
      </c>
      <c r="AV363" s="13" t="s">
        <v>86</v>
      </c>
      <c r="AW363" s="13" t="s">
        <v>32</v>
      </c>
      <c r="AX363" s="13" t="s">
        <v>76</v>
      </c>
      <c r="AY363" s="243" t="s">
        <v>138</v>
      </c>
    </row>
    <row r="364" s="16" customFormat="1">
      <c r="A364" s="16"/>
      <c r="B364" s="275"/>
      <c r="C364" s="276"/>
      <c r="D364" s="234" t="s">
        <v>147</v>
      </c>
      <c r="E364" s="277" t="s">
        <v>1</v>
      </c>
      <c r="F364" s="278" t="s">
        <v>317</v>
      </c>
      <c r="G364" s="276"/>
      <c r="H364" s="279">
        <v>19.95</v>
      </c>
      <c r="I364" s="280"/>
      <c r="J364" s="276"/>
      <c r="K364" s="276"/>
      <c r="L364" s="281"/>
      <c r="M364" s="282"/>
      <c r="N364" s="283"/>
      <c r="O364" s="283"/>
      <c r="P364" s="283"/>
      <c r="Q364" s="283"/>
      <c r="R364" s="283"/>
      <c r="S364" s="283"/>
      <c r="T364" s="284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T364" s="285" t="s">
        <v>147</v>
      </c>
      <c r="AU364" s="285" t="s">
        <v>86</v>
      </c>
      <c r="AV364" s="16" t="s">
        <v>156</v>
      </c>
      <c r="AW364" s="16" t="s">
        <v>32</v>
      </c>
      <c r="AX364" s="16" t="s">
        <v>76</v>
      </c>
      <c r="AY364" s="285" t="s">
        <v>138</v>
      </c>
    </row>
    <row r="365" s="14" customFormat="1">
      <c r="A365" s="14"/>
      <c r="B365" s="244"/>
      <c r="C365" s="245"/>
      <c r="D365" s="234" t="s">
        <v>147</v>
      </c>
      <c r="E365" s="246" t="s">
        <v>1</v>
      </c>
      <c r="F365" s="247" t="s">
        <v>150</v>
      </c>
      <c r="G365" s="245"/>
      <c r="H365" s="248">
        <v>1015.4270000000003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147</v>
      </c>
      <c r="AU365" s="254" t="s">
        <v>86</v>
      </c>
      <c r="AV365" s="14" t="s">
        <v>145</v>
      </c>
      <c r="AW365" s="14" t="s">
        <v>32</v>
      </c>
      <c r="AX365" s="14" t="s">
        <v>84</v>
      </c>
      <c r="AY365" s="254" t="s">
        <v>138</v>
      </c>
    </row>
    <row r="366" s="2" customFormat="1" ht="24.15" customHeight="1">
      <c r="A366" s="39"/>
      <c r="B366" s="40"/>
      <c r="C366" s="219" t="s">
        <v>486</v>
      </c>
      <c r="D366" s="219" t="s">
        <v>140</v>
      </c>
      <c r="E366" s="220" t="s">
        <v>487</v>
      </c>
      <c r="F366" s="221" t="s">
        <v>488</v>
      </c>
      <c r="G366" s="222" t="s">
        <v>143</v>
      </c>
      <c r="H366" s="223">
        <v>1023.357</v>
      </c>
      <c r="I366" s="224"/>
      <c r="J366" s="225">
        <f>ROUND(I366*H366,2)</f>
        <v>0</v>
      </c>
      <c r="K366" s="221" t="s">
        <v>144</v>
      </c>
      <c r="L366" s="45"/>
      <c r="M366" s="226" t="s">
        <v>1</v>
      </c>
      <c r="N366" s="227" t="s">
        <v>41</v>
      </c>
      <c r="O366" s="92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145</v>
      </c>
      <c r="AT366" s="230" t="s">
        <v>140</v>
      </c>
      <c r="AU366" s="230" t="s">
        <v>86</v>
      </c>
      <c r="AY366" s="18" t="s">
        <v>138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84</v>
      </c>
      <c r="BK366" s="231">
        <f>ROUND(I366*H366,2)</f>
        <v>0</v>
      </c>
      <c r="BL366" s="18" t="s">
        <v>145</v>
      </c>
      <c r="BM366" s="230" t="s">
        <v>489</v>
      </c>
    </row>
    <row r="367" s="13" customFormat="1">
      <c r="A367" s="13"/>
      <c r="B367" s="232"/>
      <c r="C367" s="233"/>
      <c r="D367" s="234" t="s">
        <v>147</v>
      </c>
      <c r="E367" s="235" t="s">
        <v>1</v>
      </c>
      <c r="F367" s="236" t="s">
        <v>490</v>
      </c>
      <c r="G367" s="233"/>
      <c r="H367" s="237">
        <v>61.13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147</v>
      </c>
      <c r="AU367" s="243" t="s">
        <v>86</v>
      </c>
      <c r="AV367" s="13" t="s">
        <v>86</v>
      </c>
      <c r="AW367" s="13" t="s">
        <v>32</v>
      </c>
      <c r="AX367" s="13" t="s">
        <v>76</v>
      </c>
      <c r="AY367" s="243" t="s">
        <v>138</v>
      </c>
    </row>
    <row r="368" s="13" customFormat="1">
      <c r="A368" s="13"/>
      <c r="B368" s="232"/>
      <c r="C368" s="233"/>
      <c r="D368" s="234" t="s">
        <v>147</v>
      </c>
      <c r="E368" s="235" t="s">
        <v>1</v>
      </c>
      <c r="F368" s="236" t="s">
        <v>349</v>
      </c>
      <c r="G368" s="233"/>
      <c r="H368" s="237">
        <v>561.91999999999992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147</v>
      </c>
      <c r="AU368" s="243" t="s">
        <v>86</v>
      </c>
      <c r="AV368" s="13" t="s">
        <v>86</v>
      </c>
      <c r="AW368" s="13" t="s">
        <v>32</v>
      </c>
      <c r="AX368" s="13" t="s">
        <v>76</v>
      </c>
      <c r="AY368" s="243" t="s">
        <v>138</v>
      </c>
    </row>
    <row r="369" s="13" customFormat="1">
      <c r="A369" s="13"/>
      <c r="B369" s="232"/>
      <c r="C369" s="233"/>
      <c r="D369" s="234" t="s">
        <v>147</v>
      </c>
      <c r="E369" s="235" t="s">
        <v>1</v>
      </c>
      <c r="F369" s="236" t="s">
        <v>350</v>
      </c>
      <c r="G369" s="233"/>
      <c r="H369" s="237">
        <v>48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147</v>
      </c>
      <c r="AU369" s="243" t="s">
        <v>86</v>
      </c>
      <c r="AV369" s="13" t="s">
        <v>86</v>
      </c>
      <c r="AW369" s="13" t="s">
        <v>32</v>
      </c>
      <c r="AX369" s="13" t="s">
        <v>76</v>
      </c>
      <c r="AY369" s="243" t="s">
        <v>138</v>
      </c>
    </row>
    <row r="370" s="13" customFormat="1">
      <c r="A370" s="13"/>
      <c r="B370" s="232"/>
      <c r="C370" s="233"/>
      <c r="D370" s="234" t="s">
        <v>147</v>
      </c>
      <c r="E370" s="235" t="s">
        <v>1</v>
      </c>
      <c r="F370" s="236" t="s">
        <v>351</v>
      </c>
      <c r="G370" s="233"/>
      <c r="H370" s="237">
        <v>-117.893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147</v>
      </c>
      <c r="AU370" s="243" t="s">
        <v>86</v>
      </c>
      <c r="AV370" s="13" t="s">
        <v>86</v>
      </c>
      <c r="AW370" s="13" t="s">
        <v>32</v>
      </c>
      <c r="AX370" s="13" t="s">
        <v>76</v>
      </c>
      <c r="AY370" s="243" t="s">
        <v>138</v>
      </c>
    </row>
    <row r="371" s="13" customFormat="1">
      <c r="A371" s="13"/>
      <c r="B371" s="232"/>
      <c r="C371" s="233"/>
      <c r="D371" s="234" t="s">
        <v>147</v>
      </c>
      <c r="E371" s="235" t="s">
        <v>1</v>
      </c>
      <c r="F371" s="236" t="s">
        <v>352</v>
      </c>
      <c r="G371" s="233"/>
      <c r="H371" s="237">
        <v>34.560000000000004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147</v>
      </c>
      <c r="AU371" s="243" t="s">
        <v>86</v>
      </c>
      <c r="AV371" s="13" t="s">
        <v>86</v>
      </c>
      <c r="AW371" s="13" t="s">
        <v>32</v>
      </c>
      <c r="AX371" s="13" t="s">
        <v>76</v>
      </c>
      <c r="AY371" s="243" t="s">
        <v>138</v>
      </c>
    </row>
    <row r="372" s="13" customFormat="1">
      <c r="A372" s="13"/>
      <c r="B372" s="232"/>
      <c r="C372" s="233"/>
      <c r="D372" s="234" t="s">
        <v>147</v>
      </c>
      <c r="E372" s="235" t="s">
        <v>1</v>
      </c>
      <c r="F372" s="236" t="s">
        <v>353</v>
      </c>
      <c r="G372" s="233"/>
      <c r="H372" s="237">
        <v>3.6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147</v>
      </c>
      <c r="AU372" s="243" t="s">
        <v>86</v>
      </c>
      <c r="AV372" s="13" t="s">
        <v>86</v>
      </c>
      <c r="AW372" s="13" t="s">
        <v>32</v>
      </c>
      <c r="AX372" s="13" t="s">
        <v>76</v>
      </c>
      <c r="AY372" s="243" t="s">
        <v>138</v>
      </c>
    </row>
    <row r="373" s="13" customFormat="1">
      <c r="A373" s="13"/>
      <c r="B373" s="232"/>
      <c r="C373" s="233"/>
      <c r="D373" s="234" t="s">
        <v>147</v>
      </c>
      <c r="E373" s="235" t="s">
        <v>1</v>
      </c>
      <c r="F373" s="236" t="s">
        <v>354</v>
      </c>
      <c r="G373" s="233"/>
      <c r="H373" s="237">
        <v>1.9650000000000003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147</v>
      </c>
      <c r="AU373" s="243" t="s">
        <v>86</v>
      </c>
      <c r="AV373" s="13" t="s">
        <v>86</v>
      </c>
      <c r="AW373" s="13" t="s">
        <v>32</v>
      </c>
      <c r="AX373" s="13" t="s">
        <v>76</v>
      </c>
      <c r="AY373" s="243" t="s">
        <v>138</v>
      </c>
    </row>
    <row r="374" s="13" customFormat="1">
      <c r="A374" s="13"/>
      <c r="B374" s="232"/>
      <c r="C374" s="233"/>
      <c r="D374" s="234" t="s">
        <v>147</v>
      </c>
      <c r="E374" s="235" t="s">
        <v>1</v>
      </c>
      <c r="F374" s="236" t="s">
        <v>355</v>
      </c>
      <c r="G374" s="233"/>
      <c r="H374" s="237">
        <v>10.08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147</v>
      </c>
      <c r="AU374" s="243" t="s">
        <v>86</v>
      </c>
      <c r="AV374" s="13" t="s">
        <v>86</v>
      </c>
      <c r="AW374" s="13" t="s">
        <v>32</v>
      </c>
      <c r="AX374" s="13" t="s">
        <v>76</v>
      </c>
      <c r="AY374" s="243" t="s">
        <v>138</v>
      </c>
    </row>
    <row r="375" s="13" customFormat="1">
      <c r="A375" s="13"/>
      <c r="B375" s="232"/>
      <c r="C375" s="233"/>
      <c r="D375" s="234" t="s">
        <v>147</v>
      </c>
      <c r="E375" s="235" t="s">
        <v>1</v>
      </c>
      <c r="F375" s="236" t="s">
        <v>356</v>
      </c>
      <c r="G375" s="233"/>
      <c r="H375" s="237">
        <v>6.84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147</v>
      </c>
      <c r="AU375" s="243" t="s">
        <v>86</v>
      </c>
      <c r="AV375" s="13" t="s">
        <v>86</v>
      </c>
      <c r="AW375" s="13" t="s">
        <v>32</v>
      </c>
      <c r="AX375" s="13" t="s">
        <v>76</v>
      </c>
      <c r="AY375" s="243" t="s">
        <v>138</v>
      </c>
    </row>
    <row r="376" s="13" customFormat="1">
      <c r="A376" s="13"/>
      <c r="B376" s="232"/>
      <c r="C376" s="233"/>
      <c r="D376" s="234" t="s">
        <v>147</v>
      </c>
      <c r="E376" s="235" t="s">
        <v>1</v>
      </c>
      <c r="F376" s="236" t="s">
        <v>357</v>
      </c>
      <c r="G376" s="233"/>
      <c r="H376" s="237">
        <v>2.16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147</v>
      </c>
      <c r="AU376" s="243" t="s">
        <v>86</v>
      </c>
      <c r="AV376" s="13" t="s">
        <v>86</v>
      </c>
      <c r="AW376" s="13" t="s">
        <v>32</v>
      </c>
      <c r="AX376" s="13" t="s">
        <v>76</v>
      </c>
      <c r="AY376" s="243" t="s">
        <v>138</v>
      </c>
    </row>
    <row r="377" s="13" customFormat="1">
      <c r="A377" s="13"/>
      <c r="B377" s="232"/>
      <c r="C377" s="233"/>
      <c r="D377" s="234" t="s">
        <v>147</v>
      </c>
      <c r="E377" s="235" t="s">
        <v>1</v>
      </c>
      <c r="F377" s="236" t="s">
        <v>358</v>
      </c>
      <c r="G377" s="233"/>
      <c r="H377" s="237">
        <v>5.94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147</v>
      </c>
      <c r="AU377" s="243" t="s">
        <v>86</v>
      </c>
      <c r="AV377" s="13" t="s">
        <v>86</v>
      </c>
      <c r="AW377" s="13" t="s">
        <v>32</v>
      </c>
      <c r="AX377" s="13" t="s">
        <v>76</v>
      </c>
      <c r="AY377" s="243" t="s">
        <v>138</v>
      </c>
    </row>
    <row r="378" s="13" customFormat="1">
      <c r="A378" s="13"/>
      <c r="B378" s="232"/>
      <c r="C378" s="233"/>
      <c r="D378" s="234" t="s">
        <v>147</v>
      </c>
      <c r="E378" s="235" t="s">
        <v>1</v>
      </c>
      <c r="F378" s="236" t="s">
        <v>359</v>
      </c>
      <c r="G378" s="233"/>
      <c r="H378" s="237">
        <v>6.21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147</v>
      </c>
      <c r="AU378" s="243" t="s">
        <v>86</v>
      </c>
      <c r="AV378" s="13" t="s">
        <v>86</v>
      </c>
      <c r="AW378" s="13" t="s">
        <v>32</v>
      </c>
      <c r="AX378" s="13" t="s">
        <v>76</v>
      </c>
      <c r="AY378" s="243" t="s">
        <v>138</v>
      </c>
    </row>
    <row r="379" s="13" customFormat="1">
      <c r="A379" s="13"/>
      <c r="B379" s="232"/>
      <c r="C379" s="233"/>
      <c r="D379" s="234" t="s">
        <v>147</v>
      </c>
      <c r="E379" s="235" t="s">
        <v>1</v>
      </c>
      <c r="F379" s="236" t="s">
        <v>360</v>
      </c>
      <c r="G379" s="233"/>
      <c r="H379" s="237">
        <v>5.4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147</v>
      </c>
      <c r="AU379" s="243" t="s">
        <v>86</v>
      </c>
      <c r="AV379" s="13" t="s">
        <v>86</v>
      </c>
      <c r="AW379" s="13" t="s">
        <v>32</v>
      </c>
      <c r="AX379" s="13" t="s">
        <v>76</v>
      </c>
      <c r="AY379" s="243" t="s">
        <v>138</v>
      </c>
    </row>
    <row r="380" s="16" customFormat="1">
      <c r="A380" s="16"/>
      <c r="B380" s="275"/>
      <c r="C380" s="276"/>
      <c r="D380" s="234" t="s">
        <v>147</v>
      </c>
      <c r="E380" s="277" t="s">
        <v>1</v>
      </c>
      <c r="F380" s="278" t="s">
        <v>317</v>
      </c>
      <c r="G380" s="276"/>
      <c r="H380" s="279">
        <v>629.912</v>
      </c>
      <c r="I380" s="280"/>
      <c r="J380" s="276"/>
      <c r="K380" s="276"/>
      <c r="L380" s="281"/>
      <c r="M380" s="282"/>
      <c r="N380" s="283"/>
      <c r="O380" s="283"/>
      <c r="P380" s="283"/>
      <c r="Q380" s="283"/>
      <c r="R380" s="283"/>
      <c r="S380" s="283"/>
      <c r="T380" s="284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285" t="s">
        <v>147</v>
      </c>
      <c r="AU380" s="285" t="s">
        <v>86</v>
      </c>
      <c r="AV380" s="16" t="s">
        <v>156</v>
      </c>
      <c r="AW380" s="16" t="s">
        <v>32</v>
      </c>
      <c r="AX380" s="16" t="s">
        <v>76</v>
      </c>
      <c r="AY380" s="285" t="s">
        <v>138</v>
      </c>
    </row>
    <row r="381" s="13" customFormat="1">
      <c r="A381" s="13"/>
      <c r="B381" s="232"/>
      <c r="C381" s="233"/>
      <c r="D381" s="234" t="s">
        <v>147</v>
      </c>
      <c r="E381" s="235" t="s">
        <v>1</v>
      </c>
      <c r="F381" s="236" t="s">
        <v>361</v>
      </c>
      <c r="G381" s="233"/>
      <c r="H381" s="237">
        <v>256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147</v>
      </c>
      <c r="AU381" s="243" t="s">
        <v>86</v>
      </c>
      <c r="AV381" s="13" t="s">
        <v>86</v>
      </c>
      <c r="AW381" s="13" t="s">
        <v>32</v>
      </c>
      <c r="AX381" s="13" t="s">
        <v>76</v>
      </c>
      <c r="AY381" s="243" t="s">
        <v>138</v>
      </c>
    </row>
    <row r="382" s="13" customFormat="1">
      <c r="A382" s="13"/>
      <c r="B382" s="232"/>
      <c r="C382" s="233"/>
      <c r="D382" s="234" t="s">
        <v>147</v>
      </c>
      <c r="E382" s="235" t="s">
        <v>1</v>
      </c>
      <c r="F382" s="236" t="s">
        <v>362</v>
      </c>
      <c r="G382" s="233"/>
      <c r="H382" s="237">
        <v>-56.01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147</v>
      </c>
      <c r="AU382" s="243" t="s">
        <v>86</v>
      </c>
      <c r="AV382" s="13" t="s">
        <v>86</v>
      </c>
      <c r="AW382" s="13" t="s">
        <v>32</v>
      </c>
      <c r="AX382" s="13" t="s">
        <v>76</v>
      </c>
      <c r="AY382" s="243" t="s">
        <v>138</v>
      </c>
    </row>
    <row r="383" s="13" customFormat="1">
      <c r="A383" s="13"/>
      <c r="B383" s="232"/>
      <c r="C383" s="233"/>
      <c r="D383" s="234" t="s">
        <v>147</v>
      </c>
      <c r="E383" s="235" t="s">
        <v>1</v>
      </c>
      <c r="F383" s="236" t="s">
        <v>491</v>
      </c>
      <c r="G383" s="233"/>
      <c r="H383" s="237">
        <v>8.64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147</v>
      </c>
      <c r="AU383" s="243" t="s">
        <v>86</v>
      </c>
      <c r="AV383" s="13" t="s">
        <v>86</v>
      </c>
      <c r="AW383" s="13" t="s">
        <v>32</v>
      </c>
      <c r="AX383" s="13" t="s">
        <v>76</v>
      </c>
      <c r="AY383" s="243" t="s">
        <v>138</v>
      </c>
    </row>
    <row r="384" s="13" customFormat="1">
      <c r="A384" s="13"/>
      <c r="B384" s="232"/>
      <c r="C384" s="233"/>
      <c r="D384" s="234" t="s">
        <v>147</v>
      </c>
      <c r="E384" s="235" t="s">
        <v>1</v>
      </c>
      <c r="F384" s="236" t="s">
        <v>364</v>
      </c>
      <c r="G384" s="233"/>
      <c r="H384" s="237">
        <v>6.84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147</v>
      </c>
      <c r="AU384" s="243" t="s">
        <v>86</v>
      </c>
      <c r="AV384" s="13" t="s">
        <v>86</v>
      </c>
      <c r="AW384" s="13" t="s">
        <v>32</v>
      </c>
      <c r="AX384" s="13" t="s">
        <v>76</v>
      </c>
      <c r="AY384" s="243" t="s">
        <v>138</v>
      </c>
    </row>
    <row r="385" s="13" customFormat="1">
      <c r="A385" s="13"/>
      <c r="B385" s="232"/>
      <c r="C385" s="233"/>
      <c r="D385" s="234" t="s">
        <v>147</v>
      </c>
      <c r="E385" s="235" t="s">
        <v>1</v>
      </c>
      <c r="F385" s="236" t="s">
        <v>355</v>
      </c>
      <c r="G385" s="233"/>
      <c r="H385" s="237">
        <v>10.08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147</v>
      </c>
      <c r="AU385" s="243" t="s">
        <v>86</v>
      </c>
      <c r="AV385" s="13" t="s">
        <v>86</v>
      </c>
      <c r="AW385" s="13" t="s">
        <v>32</v>
      </c>
      <c r="AX385" s="13" t="s">
        <v>76</v>
      </c>
      <c r="AY385" s="243" t="s">
        <v>138</v>
      </c>
    </row>
    <row r="386" s="13" customFormat="1">
      <c r="A386" s="13"/>
      <c r="B386" s="232"/>
      <c r="C386" s="233"/>
      <c r="D386" s="234" t="s">
        <v>147</v>
      </c>
      <c r="E386" s="235" t="s">
        <v>1</v>
      </c>
      <c r="F386" s="236" t="s">
        <v>365</v>
      </c>
      <c r="G386" s="233"/>
      <c r="H386" s="237">
        <v>14.4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147</v>
      </c>
      <c r="AU386" s="243" t="s">
        <v>86</v>
      </c>
      <c r="AV386" s="13" t="s">
        <v>86</v>
      </c>
      <c r="AW386" s="13" t="s">
        <v>32</v>
      </c>
      <c r="AX386" s="13" t="s">
        <v>76</v>
      </c>
      <c r="AY386" s="243" t="s">
        <v>138</v>
      </c>
    </row>
    <row r="387" s="13" customFormat="1">
      <c r="A387" s="13"/>
      <c r="B387" s="232"/>
      <c r="C387" s="233"/>
      <c r="D387" s="234" t="s">
        <v>147</v>
      </c>
      <c r="E387" s="235" t="s">
        <v>1</v>
      </c>
      <c r="F387" s="236" t="s">
        <v>366</v>
      </c>
      <c r="G387" s="233"/>
      <c r="H387" s="237">
        <v>1.74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147</v>
      </c>
      <c r="AU387" s="243" t="s">
        <v>86</v>
      </c>
      <c r="AV387" s="13" t="s">
        <v>86</v>
      </c>
      <c r="AW387" s="13" t="s">
        <v>32</v>
      </c>
      <c r="AX387" s="13" t="s">
        <v>76</v>
      </c>
      <c r="AY387" s="243" t="s">
        <v>138</v>
      </c>
    </row>
    <row r="388" s="13" customFormat="1">
      <c r="A388" s="13"/>
      <c r="B388" s="232"/>
      <c r="C388" s="233"/>
      <c r="D388" s="234" t="s">
        <v>147</v>
      </c>
      <c r="E388" s="235" t="s">
        <v>1</v>
      </c>
      <c r="F388" s="236" t="s">
        <v>367</v>
      </c>
      <c r="G388" s="233"/>
      <c r="H388" s="237">
        <v>5.4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147</v>
      </c>
      <c r="AU388" s="243" t="s">
        <v>86</v>
      </c>
      <c r="AV388" s="13" t="s">
        <v>86</v>
      </c>
      <c r="AW388" s="13" t="s">
        <v>32</v>
      </c>
      <c r="AX388" s="13" t="s">
        <v>76</v>
      </c>
      <c r="AY388" s="243" t="s">
        <v>138</v>
      </c>
    </row>
    <row r="389" s="16" customFormat="1">
      <c r="A389" s="16"/>
      <c r="B389" s="275"/>
      <c r="C389" s="276"/>
      <c r="D389" s="234" t="s">
        <v>147</v>
      </c>
      <c r="E389" s="277" t="s">
        <v>1</v>
      </c>
      <c r="F389" s="278" t="s">
        <v>317</v>
      </c>
      <c r="G389" s="276"/>
      <c r="H389" s="279">
        <v>247.09000000000003</v>
      </c>
      <c r="I389" s="280"/>
      <c r="J389" s="276"/>
      <c r="K389" s="276"/>
      <c r="L389" s="281"/>
      <c r="M389" s="282"/>
      <c r="N389" s="283"/>
      <c r="O389" s="283"/>
      <c r="P389" s="283"/>
      <c r="Q389" s="283"/>
      <c r="R389" s="283"/>
      <c r="S389" s="283"/>
      <c r="T389" s="284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85" t="s">
        <v>147</v>
      </c>
      <c r="AU389" s="285" t="s">
        <v>86</v>
      </c>
      <c r="AV389" s="16" t="s">
        <v>156</v>
      </c>
      <c r="AW389" s="16" t="s">
        <v>32</v>
      </c>
      <c r="AX389" s="16" t="s">
        <v>76</v>
      </c>
      <c r="AY389" s="285" t="s">
        <v>138</v>
      </c>
    </row>
    <row r="390" s="13" customFormat="1">
      <c r="A390" s="13"/>
      <c r="B390" s="232"/>
      <c r="C390" s="233"/>
      <c r="D390" s="234" t="s">
        <v>147</v>
      </c>
      <c r="E390" s="235" t="s">
        <v>1</v>
      </c>
      <c r="F390" s="236" t="s">
        <v>368</v>
      </c>
      <c r="G390" s="233"/>
      <c r="H390" s="237">
        <v>86.265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147</v>
      </c>
      <c r="AU390" s="243" t="s">
        <v>86</v>
      </c>
      <c r="AV390" s="13" t="s">
        <v>86</v>
      </c>
      <c r="AW390" s="13" t="s">
        <v>32</v>
      </c>
      <c r="AX390" s="13" t="s">
        <v>76</v>
      </c>
      <c r="AY390" s="243" t="s">
        <v>138</v>
      </c>
    </row>
    <row r="391" s="13" customFormat="1">
      <c r="A391" s="13"/>
      <c r="B391" s="232"/>
      <c r="C391" s="233"/>
      <c r="D391" s="234" t="s">
        <v>147</v>
      </c>
      <c r="E391" s="235" t="s">
        <v>1</v>
      </c>
      <c r="F391" s="236" t="s">
        <v>492</v>
      </c>
      <c r="G391" s="233"/>
      <c r="H391" s="237">
        <v>-2.7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147</v>
      </c>
      <c r="AU391" s="243" t="s">
        <v>86</v>
      </c>
      <c r="AV391" s="13" t="s">
        <v>86</v>
      </c>
      <c r="AW391" s="13" t="s">
        <v>32</v>
      </c>
      <c r="AX391" s="13" t="s">
        <v>76</v>
      </c>
      <c r="AY391" s="243" t="s">
        <v>138</v>
      </c>
    </row>
    <row r="392" s="13" customFormat="1">
      <c r="A392" s="13"/>
      <c r="B392" s="232"/>
      <c r="C392" s="233"/>
      <c r="D392" s="234" t="s">
        <v>147</v>
      </c>
      <c r="E392" s="235" t="s">
        <v>1</v>
      </c>
      <c r="F392" s="236" t="s">
        <v>493</v>
      </c>
      <c r="G392" s="233"/>
      <c r="H392" s="237">
        <v>4.5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147</v>
      </c>
      <c r="AU392" s="243" t="s">
        <v>86</v>
      </c>
      <c r="AV392" s="13" t="s">
        <v>86</v>
      </c>
      <c r="AW392" s="13" t="s">
        <v>32</v>
      </c>
      <c r="AX392" s="13" t="s">
        <v>76</v>
      </c>
      <c r="AY392" s="243" t="s">
        <v>138</v>
      </c>
    </row>
    <row r="393" s="16" customFormat="1">
      <c r="A393" s="16"/>
      <c r="B393" s="275"/>
      <c r="C393" s="276"/>
      <c r="D393" s="234" t="s">
        <v>147</v>
      </c>
      <c r="E393" s="277" t="s">
        <v>1</v>
      </c>
      <c r="F393" s="278" t="s">
        <v>317</v>
      </c>
      <c r="G393" s="276"/>
      <c r="H393" s="279">
        <v>88.065</v>
      </c>
      <c r="I393" s="280"/>
      <c r="J393" s="276"/>
      <c r="K393" s="276"/>
      <c r="L393" s="281"/>
      <c r="M393" s="282"/>
      <c r="N393" s="283"/>
      <c r="O393" s="283"/>
      <c r="P393" s="283"/>
      <c r="Q393" s="283"/>
      <c r="R393" s="283"/>
      <c r="S393" s="283"/>
      <c r="T393" s="284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85" t="s">
        <v>147</v>
      </c>
      <c r="AU393" s="285" t="s">
        <v>86</v>
      </c>
      <c r="AV393" s="16" t="s">
        <v>156</v>
      </c>
      <c r="AW393" s="16" t="s">
        <v>32</v>
      </c>
      <c r="AX393" s="16" t="s">
        <v>76</v>
      </c>
      <c r="AY393" s="285" t="s">
        <v>138</v>
      </c>
    </row>
    <row r="394" s="13" customFormat="1">
      <c r="A394" s="13"/>
      <c r="B394" s="232"/>
      <c r="C394" s="233"/>
      <c r="D394" s="234" t="s">
        <v>147</v>
      </c>
      <c r="E394" s="235" t="s">
        <v>1</v>
      </c>
      <c r="F394" s="236" t="s">
        <v>371</v>
      </c>
      <c r="G394" s="233"/>
      <c r="H394" s="237">
        <v>38.34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147</v>
      </c>
      <c r="AU394" s="243" t="s">
        <v>86</v>
      </c>
      <c r="AV394" s="13" t="s">
        <v>86</v>
      </c>
      <c r="AW394" s="13" t="s">
        <v>32</v>
      </c>
      <c r="AX394" s="13" t="s">
        <v>76</v>
      </c>
      <c r="AY394" s="243" t="s">
        <v>138</v>
      </c>
    </row>
    <row r="395" s="16" customFormat="1">
      <c r="A395" s="16"/>
      <c r="B395" s="275"/>
      <c r="C395" s="276"/>
      <c r="D395" s="234" t="s">
        <v>147</v>
      </c>
      <c r="E395" s="277" t="s">
        <v>1</v>
      </c>
      <c r="F395" s="278" t="s">
        <v>317</v>
      </c>
      <c r="G395" s="276"/>
      <c r="H395" s="279">
        <v>38.34</v>
      </c>
      <c r="I395" s="280"/>
      <c r="J395" s="276"/>
      <c r="K395" s="276"/>
      <c r="L395" s="281"/>
      <c r="M395" s="282"/>
      <c r="N395" s="283"/>
      <c r="O395" s="283"/>
      <c r="P395" s="283"/>
      <c r="Q395" s="283"/>
      <c r="R395" s="283"/>
      <c r="S395" s="283"/>
      <c r="T395" s="284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85" t="s">
        <v>147</v>
      </c>
      <c r="AU395" s="285" t="s">
        <v>86</v>
      </c>
      <c r="AV395" s="16" t="s">
        <v>156</v>
      </c>
      <c r="AW395" s="16" t="s">
        <v>32</v>
      </c>
      <c r="AX395" s="16" t="s">
        <v>76</v>
      </c>
      <c r="AY395" s="285" t="s">
        <v>138</v>
      </c>
    </row>
    <row r="396" s="13" customFormat="1">
      <c r="A396" s="13"/>
      <c r="B396" s="232"/>
      <c r="C396" s="233"/>
      <c r="D396" s="234" t="s">
        <v>147</v>
      </c>
      <c r="E396" s="235" t="s">
        <v>1</v>
      </c>
      <c r="F396" s="236" t="s">
        <v>372</v>
      </c>
      <c r="G396" s="233"/>
      <c r="H396" s="237">
        <v>19.95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147</v>
      </c>
      <c r="AU396" s="243" t="s">
        <v>86</v>
      </c>
      <c r="AV396" s="13" t="s">
        <v>86</v>
      </c>
      <c r="AW396" s="13" t="s">
        <v>32</v>
      </c>
      <c r="AX396" s="13" t="s">
        <v>76</v>
      </c>
      <c r="AY396" s="243" t="s">
        <v>138</v>
      </c>
    </row>
    <row r="397" s="16" customFormat="1">
      <c r="A397" s="16"/>
      <c r="B397" s="275"/>
      <c r="C397" s="276"/>
      <c r="D397" s="234" t="s">
        <v>147</v>
      </c>
      <c r="E397" s="277" t="s">
        <v>1</v>
      </c>
      <c r="F397" s="278" t="s">
        <v>317</v>
      </c>
      <c r="G397" s="276"/>
      <c r="H397" s="279">
        <v>19.95</v>
      </c>
      <c r="I397" s="280"/>
      <c r="J397" s="276"/>
      <c r="K397" s="276"/>
      <c r="L397" s="281"/>
      <c r="M397" s="282"/>
      <c r="N397" s="283"/>
      <c r="O397" s="283"/>
      <c r="P397" s="283"/>
      <c r="Q397" s="283"/>
      <c r="R397" s="283"/>
      <c r="S397" s="283"/>
      <c r="T397" s="284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85" t="s">
        <v>147</v>
      </c>
      <c r="AU397" s="285" t="s">
        <v>86</v>
      </c>
      <c r="AV397" s="16" t="s">
        <v>156</v>
      </c>
      <c r="AW397" s="16" t="s">
        <v>32</v>
      </c>
      <c r="AX397" s="16" t="s">
        <v>76</v>
      </c>
      <c r="AY397" s="285" t="s">
        <v>138</v>
      </c>
    </row>
    <row r="398" s="14" customFormat="1">
      <c r="A398" s="14"/>
      <c r="B398" s="244"/>
      <c r="C398" s="245"/>
      <c r="D398" s="234" t="s">
        <v>147</v>
      </c>
      <c r="E398" s="246" t="s">
        <v>1</v>
      </c>
      <c r="F398" s="247" t="s">
        <v>150</v>
      </c>
      <c r="G398" s="245"/>
      <c r="H398" s="248">
        <v>1023.3570000000002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147</v>
      </c>
      <c r="AU398" s="254" t="s">
        <v>86</v>
      </c>
      <c r="AV398" s="14" t="s">
        <v>145</v>
      </c>
      <c r="AW398" s="14" t="s">
        <v>32</v>
      </c>
      <c r="AX398" s="14" t="s">
        <v>84</v>
      </c>
      <c r="AY398" s="254" t="s">
        <v>138</v>
      </c>
    </row>
    <row r="399" s="2" customFormat="1" ht="24.15" customHeight="1">
      <c r="A399" s="39"/>
      <c r="B399" s="40"/>
      <c r="C399" s="219" t="s">
        <v>494</v>
      </c>
      <c r="D399" s="219" t="s">
        <v>140</v>
      </c>
      <c r="E399" s="220" t="s">
        <v>495</v>
      </c>
      <c r="F399" s="221" t="s">
        <v>496</v>
      </c>
      <c r="G399" s="222" t="s">
        <v>143</v>
      </c>
      <c r="H399" s="223">
        <v>61.13</v>
      </c>
      <c r="I399" s="224"/>
      <c r="J399" s="225">
        <f>ROUND(I399*H399,2)</f>
        <v>0</v>
      </c>
      <c r="K399" s="221" t="s">
        <v>144</v>
      </c>
      <c r="L399" s="45"/>
      <c r="M399" s="226" t="s">
        <v>1</v>
      </c>
      <c r="N399" s="227" t="s">
        <v>41</v>
      </c>
      <c r="O399" s="92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145</v>
      </c>
      <c r="AT399" s="230" t="s">
        <v>140</v>
      </c>
      <c r="AU399" s="230" t="s">
        <v>86</v>
      </c>
      <c r="AY399" s="18" t="s">
        <v>138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84</v>
      </c>
      <c r="BK399" s="231">
        <f>ROUND(I399*H399,2)</f>
        <v>0</v>
      </c>
      <c r="BL399" s="18" t="s">
        <v>145</v>
      </c>
      <c r="BM399" s="230" t="s">
        <v>497</v>
      </c>
    </row>
    <row r="400" s="13" customFormat="1">
      <c r="A400" s="13"/>
      <c r="B400" s="232"/>
      <c r="C400" s="233"/>
      <c r="D400" s="234" t="s">
        <v>147</v>
      </c>
      <c r="E400" s="235" t="s">
        <v>1</v>
      </c>
      <c r="F400" s="236" t="s">
        <v>382</v>
      </c>
      <c r="G400" s="233"/>
      <c r="H400" s="237">
        <v>61.13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147</v>
      </c>
      <c r="AU400" s="243" t="s">
        <v>86</v>
      </c>
      <c r="AV400" s="13" t="s">
        <v>86</v>
      </c>
      <c r="AW400" s="13" t="s">
        <v>32</v>
      </c>
      <c r="AX400" s="13" t="s">
        <v>84</v>
      </c>
      <c r="AY400" s="243" t="s">
        <v>138</v>
      </c>
    </row>
    <row r="401" s="2" customFormat="1" ht="21.75" customHeight="1">
      <c r="A401" s="39"/>
      <c r="B401" s="40"/>
      <c r="C401" s="219" t="s">
        <v>498</v>
      </c>
      <c r="D401" s="219" t="s">
        <v>140</v>
      </c>
      <c r="E401" s="220" t="s">
        <v>499</v>
      </c>
      <c r="F401" s="221" t="s">
        <v>500</v>
      </c>
      <c r="G401" s="222" t="s">
        <v>143</v>
      </c>
      <c r="H401" s="223">
        <v>53.2</v>
      </c>
      <c r="I401" s="224"/>
      <c r="J401" s="225">
        <f>ROUND(I401*H401,2)</f>
        <v>0</v>
      </c>
      <c r="K401" s="221" t="s">
        <v>144</v>
      </c>
      <c r="L401" s="45"/>
      <c r="M401" s="226" t="s">
        <v>1</v>
      </c>
      <c r="N401" s="227" t="s">
        <v>41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145</v>
      </c>
      <c r="AT401" s="230" t="s">
        <v>140</v>
      </c>
      <c r="AU401" s="230" t="s">
        <v>86</v>
      </c>
      <c r="AY401" s="18" t="s">
        <v>138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84</v>
      </c>
      <c r="BK401" s="231">
        <f>ROUND(I401*H401,2)</f>
        <v>0</v>
      </c>
      <c r="BL401" s="18" t="s">
        <v>145</v>
      </c>
      <c r="BM401" s="230" t="s">
        <v>501</v>
      </c>
    </row>
    <row r="402" s="13" customFormat="1">
      <c r="A402" s="13"/>
      <c r="B402" s="232"/>
      <c r="C402" s="233"/>
      <c r="D402" s="234" t="s">
        <v>147</v>
      </c>
      <c r="E402" s="235" t="s">
        <v>1</v>
      </c>
      <c r="F402" s="236" t="s">
        <v>502</v>
      </c>
      <c r="G402" s="233"/>
      <c r="H402" s="237">
        <v>53.2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147</v>
      </c>
      <c r="AU402" s="243" t="s">
        <v>86</v>
      </c>
      <c r="AV402" s="13" t="s">
        <v>86</v>
      </c>
      <c r="AW402" s="13" t="s">
        <v>32</v>
      </c>
      <c r="AX402" s="13" t="s">
        <v>84</v>
      </c>
      <c r="AY402" s="243" t="s">
        <v>138</v>
      </c>
    </row>
    <row r="403" s="2" customFormat="1" ht="24.15" customHeight="1">
      <c r="A403" s="39"/>
      <c r="B403" s="40"/>
      <c r="C403" s="219" t="s">
        <v>503</v>
      </c>
      <c r="D403" s="219" t="s">
        <v>140</v>
      </c>
      <c r="E403" s="220" t="s">
        <v>504</v>
      </c>
      <c r="F403" s="221" t="s">
        <v>505</v>
      </c>
      <c r="G403" s="222" t="s">
        <v>143</v>
      </c>
      <c r="H403" s="223">
        <v>30.6</v>
      </c>
      <c r="I403" s="224"/>
      <c r="J403" s="225">
        <f>ROUND(I403*H403,2)</f>
        <v>0</v>
      </c>
      <c r="K403" s="221" t="s">
        <v>144</v>
      </c>
      <c r="L403" s="45"/>
      <c r="M403" s="226" t="s">
        <v>1</v>
      </c>
      <c r="N403" s="227" t="s">
        <v>41</v>
      </c>
      <c r="O403" s="92"/>
      <c r="P403" s="228">
        <f>O403*H403</f>
        <v>0</v>
      </c>
      <c r="Q403" s="228">
        <v>0.0422</v>
      </c>
      <c r="R403" s="228">
        <f>Q403*H403</f>
        <v>1.29132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145</v>
      </c>
      <c r="AT403" s="230" t="s">
        <v>140</v>
      </c>
      <c r="AU403" s="230" t="s">
        <v>86</v>
      </c>
      <c r="AY403" s="18" t="s">
        <v>138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84</v>
      </c>
      <c r="BK403" s="231">
        <f>ROUND(I403*H403,2)</f>
        <v>0</v>
      </c>
      <c r="BL403" s="18" t="s">
        <v>145</v>
      </c>
      <c r="BM403" s="230" t="s">
        <v>506</v>
      </c>
    </row>
    <row r="404" s="13" customFormat="1">
      <c r="A404" s="13"/>
      <c r="B404" s="232"/>
      <c r="C404" s="233"/>
      <c r="D404" s="234" t="s">
        <v>147</v>
      </c>
      <c r="E404" s="235" t="s">
        <v>1</v>
      </c>
      <c r="F404" s="236" t="s">
        <v>507</v>
      </c>
      <c r="G404" s="233"/>
      <c r="H404" s="237">
        <v>30.6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147</v>
      </c>
      <c r="AU404" s="243" t="s">
        <v>86</v>
      </c>
      <c r="AV404" s="13" t="s">
        <v>86</v>
      </c>
      <c r="AW404" s="13" t="s">
        <v>32</v>
      </c>
      <c r="AX404" s="13" t="s">
        <v>84</v>
      </c>
      <c r="AY404" s="243" t="s">
        <v>138</v>
      </c>
    </row>
    <row r="405" s="2" customFormat="1" ht="44.25" customHeight="1">
      <c r="A405" s="39"/>
      <c r="B405" s="40"/>
      <c r="C405" s="219" t="s">
        <v>508</v>
      </c>
      <c r="D405" s="219" t="s">
        <v>140</v>
      </c>
      <c r="E405" s="220" t="s">
        <v>509</v>
      </c>
      <c r="F405" s="221" t="s">
        <v>510</v>
      </c>
      <c r="G405" s="222" t="s">
        <v>211</v>
      </c>
      <c r="H405" s="223">
        <v>11</v>
      </c>
      <c r="I405" s="224"/>
      <c r="J405" s="225">
        <f>ROUND(I405*H405,2)</f>
        <v>0</v>
      </c>
      <c r="K405" s="221" t="s">
        <v>1</v>
      </c>
      <c r="L405" s="45"/>
      <c r="M405" s="226" t="s">
        <v>1</v>
      </c>
      <c r="N405" s="227" t="s">
        <v>41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145</v>
      </c>
      <c r="AT405" s="230" t="s">
        <v>140</v>
      </c>
      <c r="AU405" s="230" t="s">
        <v>86</v>
      </c>
      <c r="AY405" s="18" t="s">
        <v>138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84</v>
      </c>
      <c r="BK405" s="231">
        <f>ROUND(I405*H405,2)</f>
        <v>0</v>
      </c>
      <c r="BL405" s="18" t="s">
        <v>145</v>
      </c>
      <c r="BM405" s="230" t="s">
        <v>511</v>
      </c>
    </row>
    <row r="406" s="2" customFormat="1">
      <c r="A406" s="39"/>
      <c r="B406" s="40"/>
      <c r="C406" s="41"/>
      <c r="D406" s="234" t="s">
        <v>395</v>
      </c>
      <c r="E406" s="41"/>
      <c r="F406" s="286" t="s">
        <v>512</v>
      </c>
      <c r="G406" s="41"/>
      <c r="H406" s="41"/>
      <c r="I406" s="287"/>
      <c r="J406" s="41"/>
      <c r="K406" s="41"/>
      <c r="L406" s="45"/>
      <c r="M406" s="288"/>
      <c r="N406" s="289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395</v>
      </c>
      <c r="AU406" s="18" t="s">
        <v>86</v>
      </c>
    </row>
    <row r="407" s="13" customFormat="1">
      <c r="A407" s="13"/>
      <c r="B407" s="232"/>
      <c r="C407" s="233"/>
      <c r="D407" s="234" t="s">
        <v>147</v>
      </c>
      <c r="E407" s="235" t="s">
        <v>1</v>
      </c>
      <c r="F407" s="236" t="s">
        <v>513</v>
      </c>
      <c r="G407" s="233"/>
      <c r="H407" s="237">
        <v>11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147</v>
      </c>
      <c r="AU407" s="243" t="s">
        <v>86</v>
      </c>
      <c r="AV407" s="13" t="s">
        <v>86</v>
      </c>
      <c r="AW407" s="13" t="s">
        <v>32</v>
      </c>
      <c r="AX407" s="13" t="s">
        <v>84</v>
      </c>
      <c r="AY407" s="243" t="s">
        <v>138</v>
      </c>
    </row>
    <row r="408" s="2" customFormat="1" ht="24.15" customHeight="1">
      <c r="A408" s="39"/>
      <c r="B408" s="40"/>
      <c r="C408" s="219" t="s">
        <v>514</v>
      </c>
      <c r="D408" s="219" t="s">
        <v>140</v>
      </c>
      <c r="E408" s="220" t="s">
        <v>515</v>
      </c>
      <c r="F408" s="221" t="s">
        <v>516</v>
      </c>
      <c r="G408" s="222" t="s">
        <v>211</v>
      </c>
      <c r="H408" s="223">
        <v>1</v>
      </c>
      <c r="I408" s="224"/>
      <c r="J408" s="225">
        <f>ROUND(I408*H408,2)</f>
        <v>0</v>
      </c>
      <c r="K408" s="221" t="s">
        <v>1</v>
      </c>
      <c r="L408" s="45"/>
      <c r="M408" s="226" t="s">
        <v>1</v>
      </c>
      <c r="N408" s="227" t="s">
        <v>41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145</v>
      </c>
      <c r="AT408" s="230" t="s">
        <v>140</v>
      </c>
      <c r="AU408" s="230" t="s">
        <v>86</v>
      </c>
      <c r="AY408" s="18" t="s">
        <v>138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84</v>
      </c>
      <c r="BK408" s="231">
        <f>ROUND(I408*H408,2)</f>
        <v>0</v>
      </c>
      <c r="BL408" s="18" t="s">
        <v>145</v>
      </c>
      <c r="BM408" s="230" t="s">
        <v>517</v>
      </c>
    </row>
    <row r="409" s="13" customFormat="1">
      <c r="A409" s="13"/>
      <c r="B409" s="232"/>
      <c r="C409" s="233"/>
      <c r="D409" s="234" t="s">
        <v>147</v>
      </c>
      <c r="E409" s="235" t="s">
        <v>1</v>
      </c>
      <c r="F409" s="236" t="s">
        <v>518</v>
      </c>
      <c r="G409" s="233"/>
      <c r="H409" s="237">
        <v>1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147</v>
      </c>
      <c r="AU409" s="243" t="s">
        <v>86</v>
      </c>
      <c r="AV409" s="13" t="s">
        <v>86</v>
      </c>
      <c r="AW409" s="13" t="s">
        <v>32</v>
      </c>
      <c r="AX409" s="13" t="s">
        <v>84</v>
      </c>
      <c r="AY409" s="243" t="s">
        <v>138</v>
      </c>
    </row>
    <row r="410" s="2" customFormat="1" ht="16.5" customHeight="1">
      <c r="A410" s="39"/>
      <c r="B410" s="40"/>
      <c r="C410" s="219" t="s">
        <v>519</v>
      </c>
      <c r="D410" s="219" t="s">
        <v>140</v>
      </c>
      <c r="E410" s="220" t="s">
        <v>520</v>
      </c>
      <c r="F410" s="221" t="s">
        <v>521</v>
      </c>
      <c r="G410" s="222" t="s">
        <v>143</v>
      </c>
      <c r="H410" s="223">
        <v>280</v>
      </c>
      <c r="I410" s="224"/>
      <c r="J410" s="225">
        <f>ROUND(I410*H410,2)</f>
        <v>0</v>
      </c>
      <c r="K410" s="221" t="s">
        <v>1</v>
      </c>
      <c r="L410" s="45"/>
      <c r="M410" s="226" t="s">
        <v>1</v>
      </c>
      <c r="N410" s="227" t="s">
        <v>41</v>
      </c>
      <c r="O410" s="92"/>
      <c r="P410" s="228">
        <f>O410*H410</f>
        <v>0</v>
      </c>
      <c r="Q410" s="228">
        <v>0</v>
      </c>
      <c r="R410" s="228">
        <f>Q410*H410</f>
        <v>0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145</v>
      </c>
      <c r="AT410" s="230" t="s">
        <v>140</v>
      </c>
      <c r="AU410" s="230" t="s">
        <v>86</v>
      </c>
      <c r="AY410" s="18" t="s">
        <v>138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84</v>
      </c>
      <c r="BK410" s="231">
        <f>ROUND(I410*H410,2)</f>
        <v>0</v>
      </c>
      <c r="BL410" s="18" t="s">
        <v>145</v>
      </c>
      <c r="BM410" s="230" t="s">
        <v>522</v>
      </c>
    </row>
    <row r="411" s="2" customFormat="1">
      <c r="A411" s="39"/>
      <c r="B411" s="40"/>
      <c r="C411" s="41"/>
      <c r="D411" s="234" t="s">
        <v>395</v>
      </c>
      <c r="E411" s="41"/>
      <c r="F411" s="286" t="s">
        <v>523</v>
      </c>
      <c r="G411" s="41"/>
      <c r="H411" s="41"/>
      <c r="I411" s="287"/>
      <c r="J411" s="41"/>
      <c r="K411" s="41"/>
      <c r="L411" s="45"/>
      <c r="M411" s="288"/>
      <c r="N411" s="289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395</v>
      </c>
      <c r="AU411" s="18" t="s">
        <v>86</v>
      </c>
    </row>
    <row r="412" s="13" customFormat="1">
      <c r="A412" s="13"/>
      <c r="B412" s="232"/>
      <c r="C412" s="233"/>
      <c r="D412" s="234" t="s">
        <v>147</v>
      </c>
      <c r="E412" s="235" t="s">
        <v>1</v>
      </c>
      <c r="F412" s="236" t="s">
        <v>524</v>
      </c>
      <c r="G412" s="233"/>
      <c r="H412" s="237">
        <v>280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147</v>
      </c>
      <c r="AU412" s="243" t="s">
        <v>86</v>
      </c>
      <c r="AV412" s="13" t="s">
        <v>86</v>
      </c>
      <c r="AW412" s="13" t="s">
        <v>32</v>
      </c>
      <c r="AX412" s="13" t="s">
        <v>84</v>
      </c>
      <c r="AY412" s="243" t="s">
        <v>138</v>
      </c>
    </row>
    <row r="413" s="12" customFormat="1" ht="22.8" customHeight="1">
      <c r="A413" s="12"/>
      <c r="B413" s="203"/>
      <c r="C413" s="204"/>
      <c r="D413" s="205" t="s">
        <v>75</v>
      </c>
      <c r="E413" s="217" t="s">
        <v>525</v>
      </c>
      <c r="F413" s="217" t="s">
        <v>526</v>
      </c>
      <c r="G413" s="204"/>
      <c r="H413" s="204"/>
      <c r="I413" s="207"/>
      <c r="J413" s="218">
        <f>BK413</f>
        <v>0</v>
      </c>
      <c r="K413" s="204"/>
      <c r="L413" s="209"/>
      <c r="M413" s="210"/>
      <c r="N413" s="211"/>
      <c r="O413" s="211"/>
      <c r="P413" s="212">
        <f>SUM(P414:P422)</f>
        <v>0</v>
      </c>
      <c r="Q413" s="211"/>
      <c r="R413" s="212">
        <f>SUM(R414:R422)</f>
        <v>0</v>
      </c>
      <c r="S413" s="211"/>
      <c r="T413" s="213">
        <f>SUM(T414:T422)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4" t="s">
        <v>84</v>
      </c>
      <c r="AT413" s="215" t="s">
        <v>75</v>
      </c>
      <c r="AU413" s="215" t="s">
        <v>84</v>
      </c>
      <c r="AY413" s="214" t="s">
        <v>138</v>
      </c>
      <c r="BK413" s="216">
        <f>SUM(BK414:BK422)</f>
        <v>0</v>
      </c>
    </row>
    <row r="414" s="2" customFormat="1" ht="24.15" customHeight="1">
      <c r="A414" s="39"/>
      <c r="B414" s="40"/>
      <c r="C414" s="219" t="s">
        <v>527</v>
      </c>
      <c r="D414" s="219" t="s">
        <v>140</v>
      </c>
      <c r="E414" s="220" t="s">
        <v>528</v>
      </c>
      <c r="F414" s="221" t="s">
        <v>529</v>
      </c>
      <c r="G414" s="222" t="s">
        <v>184</v>
      </c>
      <c r="H414" s="223">
        <v>125.766</v>
      </c>
      <c r="I414" s="224"/>
      <c r="J414" s="225">
        <f>ROUND(I414*H414,2)</f>
        <v>0</v>
      </c>
      <c r="K414" s="221" t="s">
        <v>144</v>
      </c>
      <c r="L414" s="45"/>
      <c r="M414" s="226" t="s">
        <v>1</v>
      </c>
      <c r="N414" s="227" t="s">
        <v>41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145</v>
      </c>
      <c r="AT414" s="230" t="s">
        <v>140</v>
      </c>
      <c r="AU414" s="230" t="s">
        <v>86</v>
      </c>
      <c r="AY414" s="18" t="s">
        <v>138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84</v>
      </c>
      <c r="BK414" s="231">
        <f>ROUND(I414*H414,2)</f>
        <v>0</v>
      </c>
      <c r="BL414" s="18" t="s">
        <v>145</v>
      </c>
      <c r="BM414" s="230" t="s">
        <v>530</v>
      </c>
    </row>
    <row r="415" s="2" customFormat="1" ht="24.15" customHeight="1">
      <c r="A415" s="39"/>
      <c r="B415" s="40"/>
      <c r="C415" s="219" t="s">
        <v>531</v>
      </c>
      <c r="D415" s="219" t="s">
        <v>140</v>
      </c>
      <c r="E415" s="220" t="s">
        <v>532</v>
      </c>
      <c r="F415" s="221" t="s">
        <v>533</v>
      </c>
      <c r="G415" s="222" t="s">
        <v>184</v>
      </c>
      <c r="H415" s="223">
        <v>125.766</v>
      </c>
      <c r="I415" s="224"/>
      <c r="J415" s="225">
        <f>ROUND(I415*H415,2)</f>
        <v>0</v>
      </c>
      <c r="K415" s="221" t="s">
        <v>144</v>
      </c>
      <c r="L415" s="45"/>
      <c r="M415" s="226" t="s">
        <v>1</v>
      </c>
      <c r="N415" s="227" t="s">
        <v>41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145</v>
      </c>
      <c r="AT415" s="230" t="s">
        <v>140</v>
      </c>
      <c r="AU415" s="230" t="s">
        <v>86</v>
      </c>
      <c r="AY415" s="18" t="s">
        <v>138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84</v>
      </c>
      <c r="BK415" s="231">
        <f>ROUND(I415*H415,2)</f>
        <v>0</v>
      </c>
      <c r="BL415" s="18" t="s">
        <v>145</v>
      </c>
      <c r="BM415" s="230" t="s">
        <v>534</v>
      </c>
    </row>
    <row r="416" s="2" customFormat="1" ht="24.15" customHeight="1">
      <c r="A416" s="39"/>
      <c r="B416" s="40"/>
      <c r="C416" s="219" t="s">
        <v>535</v>
      </c>
      <c r="D416" s="219" t="s">
        <v>140</v>
      </c>
      <c r="E416" s="220" t="s">
        <v>536</v>
      </c>
      <c r="F416" s="221" t="s">
        <v>537</v>
      </c>
      <c r="G416" s="222" t="s">
        <v>184</v>
      </c>
      <c r="H416" s="223">
        <v>2389.554</v>
      </c>
      <c r="I416" s="224"/>
      <c r="J416" s="225">
        <f>ROUND(I416*H416,2)</f>
        <v>0</v>
      </c>
      <c r="K416" s="221" t="s">
        <v>144</v>
      </c>
      <c r="L416" s="45"/>
      <c r="M416" s="226" t="s">
        <v>1</v>
      </c>
      <c r="N416" s="227" t="s">
        <v>41</v>
      </c>
      <c r="O416" s="92"/>
      <c r="P416" s="228">
        <f>O416*H416</f>
        <v>0</v>
      </c>
      <c r="Q416" s="228">
        <v>0</v>
      </c>
      <c r="R416" s="228">
        <f>Q416*H416</f>
        <v>0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145</v>
      </c>
      <c r="AT416" s="230" t="s">
        <v>140</v>
      </c>
      <c r="AU416" s="230" t="s">
        <v>86</v>
      </c>
      <c r="AY416" s="18" t="s">
        <v>138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84</v>
      </c>
      <c r="BK416" s="231">
        <f>ROUND(I416*H416,2)</f>
        <v>0</v>
      </c>
      <c r="BL416" s="18" t="s">
        <v>145</v>
      </c>
      <c r="BM416" s="230" t="s">
        <v>538</v>
      </c>
    </row>
    <row r="417" s="13" customFormat="1">
      <c r="A417" s="13"/>
      <c r="B417" s="232"/>
      <c r="C417" s="233"/>
      <c r="D417" s="234" t="s">
        <v>147</v>
      </c>
      <c r="E417" s="233"/>
      <c r="F417" s="236" t="s">
        <v>539</v>
      </c>
      <c r="G417" s="233"/>
      <c r="H417" s="237">
        <v>2389.554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147</v>
      </c>
      <c r="AU417" s="243" t="s">
        <v>86</v>
      </c>
      <c r="AV417" s="13" t="s">
        <v>86</v>
      </c>
      <c r="AW417" s="13" t="s">
        <v>4</v>
      </c>
      <c r="AX417" s="13" t="s">
        <v>84</v>
      </c>
      <c r="AY417" s="243" t="s">
        <v>138</v>
      </c>
    </row>
    <row r="418" s="2" customFormat="1" ht="33" customHeight="1">
      <c r="A418" s="39"/>
      <c r="B418" s="40"/>
      <c r="C418" s="219" t="s">
        <v>540</v>
      </c>
      <c r="D418" s="219" t="s">
        <v>140</v>
      </c>
      <c r="E418" s="220" t="s">
        <v>541</v>
      </c>
      <c r="F418" s="221" t="s">
        <v>542</v>
      </c>
      <c r="G418" s="222" t="s">
        <v>184</v>
      </c>
      <c r="H418" s="223">
        <v>3.825</v>
      </c>
      <c r="I418" s="224"/>
      <c r="J418" s="225">
        <f>ROUND(I418*H418,2)</f>
        <v>0</v>
      </c>
      <c r="K418" s="221" t="s">
        <v>144</v>
      </c>
      <c r="L418" s="45"/>
      <c r="M418" s="226" t="s">
        <v>1</v>
      </c>
      <c r="N418" s="227" t="s">
        <v>41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145</v>
      </c>
      <c r="AT418" s="230" t="s">
        <v>140</v>
      </c>
      <c r="AU418" s="230" t="s">
        <v>86</v>
      </c>
      <c r="AY418" s="18" t="s">
        <v>138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84</v>
      </c>
      <c r="BK418" s="231">
        <f>ROUND(I418*H418,2)</f>
        <v>0</v>
      </c>
      <c r="BL418" s="18" t="s">
        <v>145</v>
      </c>
      <c r="BM418" s="230" t="s">
        <v>543</v>
      </c>
    </row>
    <row r="419" s="2" customFormat="1" ht="33" customHeight="1">
      <c r="A419" s="39"/>
      <c r="B419" s="40"/>
      <c r="C419" s="219" t="s">
        <v>544</v>
      </c>
      <c r="D419" s="219" t="s">
        <v>140</v>
      </c>
      <c r="E419" s="220" t="s">
        <v>545</v>
      </c>
      <c r="F419" s="221" t="s">
        <v>546</v>
      </c>
      <c r="G419" s="222" t="s">
        <v>184</v>
      </c>
      <c r="H419" s="223">
        <v>52.616</v>
      </c>
      <c r="I419" s="224"/>
      <c r="J419" s="225">
        <f>ROUND(I419*H419,2)</f>
        <v>0</v>
      </c>
      <c r="K419" s="221" t="s">
        <v>144</v>
      </c>
      <c r="L419" s="45"/>
      <c r="M419" s="226" t="s">
        <v>1</v>
      </c>
      <c r="N419" s="227" t="s">
        <v>41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145</v>
      </c>
      <c r="AT419" s="230" t="s">
        <v>140</v>
      </c>
      <c r="AU419" s="230" t="s">
        <v>86</v>
      </c>
      <c r="AY419" s="18" t="s">
        <v>138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84</v>
      </c>
      <c r="BK419" s="231">
        <f>ROUND(I419*H419,2)</f>
        <v>0</v>
      </c>
      <c r="BL419" s="18" t="s">
        <v>145</v>
      </c>
      <c r="BM419" s="230" t="s">
        <v>547</v>
      </c>
    </row>
    <row r="420" s="2" customFormat="1" ht="24.15" customHeight="1">
      <c r="A420" s="39"/>
      <c r="B420" s="40"/>
      <c r="C420" s="219" t="s">
        <v>548</v>
      </c>
      <c r="D420" s="219" t="s">
        <v>140</v>
      </c>
      <c r="E420" s="220" t="s">
        <v>549</v>
      </c>
      <c r="F420" s="221" t="s">
        <v>183</v>
      </c>
      <c r="G420" s="222" t="s">
        <v>184</v>
      </c>
      <c r="H420" s="223">
        <v>57</v>
      </c>
      <c r="I420" s="224"/>
      <c r="J420" s="225">
        <f>ROUND(I420*H420,2)</f>
        <v>0</v>
      </c>
      <c r="K420" s="221" t="s">
        <v>144</v>
      </c>
      <c r="L420" s="45"/>
      <c r="M420" s="226" t="s">
        <v>1</v>
      </c>
      <c r="N420" s="227" t="s">
        <v>41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145</v>
      </c>
      <c r="AT420" s="230" t="s">
        <v>140</v>
      </c>
      <c r="AU420" s="230" t="s">
        <v>86</v>
      </c>
      <c r="AY420" s="18" t="s">
        <v>138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84</v>
      </c>
      <c r="BK420" s="231">
        <f>ROUND(I420*H420,2)</f>
        <v>0</v>
      </c>
      <c r="BL420" s="18" t="s">
        <v>145</v>
      </c>
      <c r="BM420" s="230" t="s">
        <v>550</v>
      </c>
    </row>
    <row r="421" s="2" customFormat="1" ht="33" customHeight="1">
      <c r="A421" s="39"/>
      <c r="B421" s="40"/>
      <c r="C421" s="219" t="s">
        <v>551</v>
      </c>
      <c r="D421" s="219" t="s">
        <v>140</v>
      </c>
      <c r="E421" s="220" t="s">
        <v>552</v>
      </c>
      <c r="F421" s="221" t="s">
        <v>553</v>
      </c>
      <c r="G421" s="222" t="s">
        <v>184</v>
      </c>
      <c r="H421" s="223">
        <v>7.644</v>
      </c>
      <c r="I421" s="224"/>
      <c r="J421" s="225">
        <f>ROUND(I421*H421,2)</f>
        <v>0</v>
      </c>
      <c r="K421" s="221" t="s">
        <v>144</v>
      </c>
      <c r="L421" s="45"/>
      <c r="M421" s="226" t="s">
        <v>1</v>
      </c>
      <c r="N421" s="227" t="s">
        <v>41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145</v>
      </c>
      <c r="AT421" s="230" t="s">
        <v>140</v>
      </c>
      <c r="AU421" s="230" t="s">
        <v>86</v>
      </c>
      <c r="AY421" s="18" t="s">
        <v>138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84</v>
      </c>
      <c r="BK421" s="231">
        <f>ROUND(I421*H421,2)</f>
        <v>0</v>
      </c>
      <c r="BL421" s="18" t="s">
        <v>145</v>
      </c>
      <c r="BM421" s="230" t="s">
        <v>554</v>
      </c>
    </row>
    <row r="422" s="2" customFormat="1" ht="33" customHeight="1">
      <c r="A422" s="39"/>
      <c r="B422" s="40"/>
      <c r="C422" s="219" t="s">
        <v>555</v>
      </c>
      <c r="D422" s="219" t="s">
        <v>140</v>
      </c>
      <c r="E422" s="220" t="s">
        <v>556</v>
      </c>
      <c r="F422" s="221" t="s">
        <v>557</v>
      </c>
      <c r="G422" s="222" t="s">
        <v>184</v>
      </c>
      <c r="H422" s="223">
        <v>4.681</v>
      </c>
      <c r="I422" s="224"/>
      <c r="J422" s="225">
        <f>ROUND(I422*H422,2)</f>
        <v>0</v>
      </c>
      <c r="K422" s="221" t="s">
        <v>144</v>
      </c>
      <c r="L422" s="45"/>
      <c r="M422" s="226" t="s">
        <v>1</v>
      </c>
      <c r="N422" s="227" t="s">
        <v>41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145</v>
      </c>
      <c r="AT422" s="230" t="s">
        <v>140</v>
      </c>
      <c r="AU422" s="230" t="s">
        <v>86</v>
      </c>
      <c r="AY422" s="18" t="s">
        <v>138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84</v>
      </c>
      <c r="BK422" s="231">
        <f>ROUND(I422*H422,2)</f>
        <v>0</v>
      </c>
      <c r="BL422" s="18" t="s">
        <v>145</v>
      </c>
      <c r="BM422" s="230" t="s">
        <v>558</v>
      </c>
    </row>
    <row r="423" s="12" customFormat="1" ht="22.8" customHeight="1">
      <c r="A423" s="12"/>
      <c r="B423" s="203"/>
      <c r="C423" s="204"/>
      <c r="D423" s="205" t="s">
        <v>75</v>
      </c>
      <c r="E423" s="217" t="s">
        <v>559</v>
      </c>
      <c r="F423" s="217" t="s">
        <v>560</v>
      </c>
      <c r="G423" s="204"/>
      <c r="H423" s="204"/>
      <c r="I423" s="207"/>
      <c r="J423" s="218">
        <f>BK423</f>
        <v>0</v>
      </c>
      <c r="K423" s="204"/>
      <c r="L423" s="209"/>
      <c r="M423" s="210"/>
      <c r="N423" s="211"/>
      <c r="O423" s="211"/>
      <c r="P423" s="212">
        <f>SUM(P424:P426)</f>
        <v>0</v>
      </c>
      <c r="Q423" s="211"/>
      <c r="R423" s="212">
        <f>SUM(R424:R426)</f>
        <v>0</v>
      </c>
      <c r="S423" s="211"/>
      <c r="T423" s="213">
        <f>SUM(T424:T426)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4" t="s">
        <v>84</v>
      </c>
      <c r="AT423" s="215" t="s">
        <v>75</v>
      </c>
      <c r="AU423" s="215" t="s">
        <v>84</v>
      </c>
      <c r="AY423" s="214" t="s">
        <v>138</v>
      </c>
      <c r="BK423" s="216">
        <f>SUM(BK424:BK426)</f>
        <v>0</v>
      </c>
    </row>
    <row r="424" s="2" customFormat="1" ht="21.75" customHeight="1">
      <c r="A424" s="39"/>
      <c r="B424" s="40"/>
      <c r="C424" s="219" t="s">
        <v>561</v>
      </c>
      <c r="D424" s="219" t="s">
        <v>140</v>
      </c>
      <c r="E424" s="220" t="s">
        <v>562</v>
      </c>
      <c r="F424" s="221" t="s">
        <v>563</v>
      </c>
      <c r="G424" s="222" t="s">
        <v>184</v>
      </c>
      <c r="H424" s="223">
        <v>78.105</v>
      </c>
      <c r="I424" s="224"/>
      <c r="J424" s="225">
        <f>ROUND(I424*H424,2)</f>
        <v>0</v>
      </c>
      <c r="K424" s="221" t="s">
        <v>144</v>
      </c>
      <c r="L424" s="45"/>
      <c r="M424" s="226" t="s">
        <v>1</v>
      </c>
      <c r="N424" s="227" t="s">
        <v>41</v>
      </c>
      <c r="O424" s="92"/>
      <c r="P424" s="228">
        <f>O424*H424</f>
        <v>0</v>
      </c>
      <c r="Q424" s="228">
        <v>0</v>
      </c>
      <c r="R424" s="228">
        <f>Q424*H424</f>
        <v>0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145</v>
      </c>
      <c r="AT424" s="230" t="s">
        <v>140</v>
      </c>
      <c r="AU424" s="230" t="s">
        <v>86</v>
      </c>
      <c r="AY424" s="18" t="s">
        <v>138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84</v>
      </c>
      <c r="BK424" s="231">
        <f>ROUND(I424*H424,2)</f>
        <v>0</v>
      </c>
      <c r="BL424" s="18" t="s">
        <v>145</v>
      </c>
      <c r="BM424" s="230" t="s">
        <v>564</v>
      </c>
    </row>
    <row r="425" s="2" customFormat="1" ht="24.15" customHeight="1">
      <c r="A425" s="39"/>
      <c r="B425" s="40"/>
      <c r="C425" s="219" t="s">
        <v>565</v>
      </c>
      <c r="D425" s="219" t="s">
        <v>140</v>
      </c>
      <c r="E425" s="220" t="s">
        <v>566</v>
      </c>
      <c r="F425" s="221" t="s">
        <v>567</v>
      </c>
      <c r="G425" s="222" t="s">
        <v>184</v>
      </c>
      <c r="H425" s="223">
        <v>78.105</v>
      </c>
      <c r="I425" s="224"/>
      <c r="J425" s="225">
        <f>ROUND(I425*H425,2)</f>
        <v>0</v>
      </c>
      <c r="K425" s="221" t="s">
        <v>144</v>
      </c>
      <c r="L425" s="45"/>
      <c r="M425" s="226" t="s">
        <v>1</v>
      </c>
      <c r="N425" s="227" t="s">
        <v>41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145</v>
      </c>
      <c r="AT425" s="230" t="s">
        <v>140</v>
      </c>
      <c r="AU425" s="230" t="s">
        <v>86</v>
      </c>
      <c r="AY425" s="18" t="s">
        <v>138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84</v>
      </c>
      <c r="BK425" s="231">
        <f>ROUND(I425*H425,2)</f>
        <v>0</v>
      </c>
      <c r="BL425" s="18" t="s">
        <v>145</v>
      </c>
      <c r="BM425" s="230" t="s">
        <v>568</v>
      </c>
    </row>
    <row r="426" s="2" customFormat="1" ht="33" customHeight="1">
      <c r="A426" s="39"/>
      <c r="B426" s="40"/>
      <c r="C426" s="219" t="s">
        <v>569</v>
      </c>
      <c r="D426" s="219" t="s">
        <v>140</v>
      </c>
      <c r="E426" s="220" t="s">
        <v>570</v>
      </c>
      <c r="F426" s="221" t="s">
        <v>571</v>
      </c>
      <c r="G426" s="222" t="s">
        <v>572</v>
      </c>
      <c r="H426" s="223">
        <v>1</v>
      </c>
      <c r="I426" s="224"/>
      <c r="J426" s="225">
        <f>ROUND(I426*H426,2)</f>
        <v>0</v>
      </c>
      <c r="K426" s="221" t="s">
        <v>1</v>
      </c>
      <c r="L426" s="45"/>
      <c r="M426" s="226" t="s">
        <v>1</v>
      </c>
      <c r="N426" s="227" t="s">
        <v>41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145</v>
      </c>
      <c r="AT426" s="230" t="s">
        <v>140</v>
      </c>
      <c r="AU426" s="230" t="s">
        <v>86</v>
      </c>
      <c r="AY426" s="18" t="s">
        <v>138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84</v>
      </c>
      <c r="BK426" s="231">
        <f>ROUND(I426*H426,2)</f>
        <v>0</v>
      </c>
      <c r="BL426" s="18" t="s">
        <v>145</v>
      </c>
      <c r="BM426" s="230" t="s">
        <v>573</v>
      </c>
    </row>
    <row r="427" s="12" customFormat="1" ht="25.92" customHeight="1">
      <c r="A427" s="12"/>
      <c r="B427" s="203"/>
      <c r="C427" s="204"/>
      <c r="D427" s="205" t="s">
        <v>75</v>
      </c>
      <c r="E427" s="206" t="s">
        <v>574</v>
      </c>
      <c r="F427" s="206" t="s">
        <v>575</v>
      </c>
      <c r="G427" s="204"/>
      <c r="H427" s="204"/>
      <c r="I427" s="207"/>
      <c r="J427" s="208">
        <f>BK427</f>
        <v>0</v>
      </c>
      <c r="K427" s="204"/>
      <c r="L427" s="209"/>
      <c r="M427" s="210"/>
      <c r="N427" s="211"/>
      <c r="O427" s="211"/>
      <c r="P427" s="212">
        <f>P428+P453+P460+P479+P537+P563+P575+P582</f>
        <v>0</v>
      </c>
      <c r="Q427" s="211"/>
      <c r="R427" s="212">
        <f>R428+R453+R460+R479+R537+R563+R575+R582</f>
        <v>8.5197738999999984</v>
      </c>
      <c r="S427" s="211"/>
      <c r="T427" s="213">
        <f>T428+T453+T460+T479+T537+T563+T575+T582</f>
        <v>19.247329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4" t="s">
        <v>86</v>
      </c>
      <c r="AT427" s="215" t="s">
        <v>75</v>
      </c>
      <c r="AU427" s="215" t="s">
        <v>76</v>
      </c>
      <c r="AY427" s="214" t="s">
        <v>138</v>
      </c>
      <c r="BK427" s="216">
        <f>BK428+BK453+BK460+BK479+BK537+BK563+BK575+BK582</f>
        <v>0</v>
      </c>
    </row>
    <row r="428" s="12" customFormat="1" ht="22.8" customHeight="1">
      <c r="A428" s="12"/>
      <c r="B428" s="203"/>
      <c r="C428" s="204"/>
      <c r="D428" s="205" t="s">
        <v>75</v>
      </c>
      <c r="E428" s="217" t="s">
        <v>576</v>
      </c>
      <c r="F428" s="217" t="s">
        <v>577</v>
      </c>
      <c r="G428" s="204"/>
      <c r="H428" s="204"/>
      <c r="I428" s="207"/>
      <c r="J428" s="218">
        <f>BK428</f>
        <v>0</v>
      </c>
      <c r="K428" s="204"/>
      <c r="L428" s="209"/>
      <c r="M428" s="210"/>
      <c r="N428" s="211"/>
      <c r="O428" s="211"/>
      <c r="P428" s="212">
        <f>SUM(P429:P452)</f>
        <v>0</v>
      </c>
      <c r="Q428" s="211"/>
      <c r="R428" s="212">
        <f>SUM(R429:R452)</f>
        <v>0.8338332</v>
      </c>
      <c r="S428" s="211"/>
      <c r="T428" s="213">
        <f>SUM(T429:T452)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4" t="s">
        <v>86</v>
      </c>
      <c r="AT428" s="215" t="s">
        <v>75</v>
      </c>
      <c r="AU428" s="215" t="s">
        <v>84</v>
      </c>
      <c r="AY428" s="214" t="s">
        <v>138</v>
      </c>
      <c r="BK428" s="216">
        <f>SUM(BK429:BK452)</f>
        <v>0</v>
      </c>
    </row>
    <row r="429" s="2" customFormat="1" ht="24.15" customHeight="1">
      <c r="A429" s="39"/>
      <c r="B429" s="40"/>
      <c r="C429" s="219" t="s">
        <v>578</v>
      </c>
      <c r="D429" s="219" t="s">
        <v>140</v>
      </c>
      <c r="E429" s="220" t="s">
        <v>579</v>
      </c>
      <c r="F429" s="221" t="s">
        <v>580</v>
      </c>
      <c r="G429" s="222" t="s">
        <v>143</v>
      </c>
      <c r="H429" s="223">
        <v>15.3</v>
      </c>
      <c r="I429" s="224"/>
      <c r="J429" s="225">
        <f>ROUND(I429*H429,2)</f>
        <v>0</v>
      </c>
      <c r="K429" s="221" t="s">
        <v>144</v>
      </c>
      <c r="L429" s="45"/>
      <c r="M429" s="226" t="s">
        <v>1</v>
      </c>
      <c r="N429" s="227" t="s">
        <v>41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233</v>
      </c>
      <c r="AT429" s="230" t="s">
        <v>140</v>
      </c>
      <c r="AU429" s="230" t="s">
        <v>86</v>
      </c>
      <c r="AY429" s="18" t="s">
        <v>138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84</v>
      </c>
      <c r="BK429" s="231">
        <f>ROUND(I429*H429,2)</f>
        <v>0</v>
      </c>
      <c r="BL429" s="18" t="s">
        <v>233</v>
      </c>
      <c r="BM429" s="230" t="s">
        <v>581</v>
      </c>
    </row>
    <row r="430" s="13" customFormat="1">
      <c r="A430" s="13"/>
      <c r="B430" s="232"/>
      <c r="C430" s="233"/>
      <c r="D430" s="234" t="s">
        <v>147</v>
      </c>
      <c r="E430" s="235" t="s">
        <v>1</v>
      </c>
      <c r="F430" s="236" t="s">
        <v>582</v>
      </c>
      <c r="G430" s="233"/>
      <c r="H430" s="237">
        <v>15.3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147</v>
      </c>
      <c r="AU430" s="243" t="s">
        <v>86</v>
      </c>
      <c r="AV430" s="13" t="s">
        <v>86</v>
      </c>
      <c r="AW430" s="13" t="s">
        <v>32</v>
      </c>
      <c r="AX430" s="13" t="s">
        <v>84</v>
      </c>
      <c r="AY430" s="243" t="s">
        <v>138</v>
      </c>
    </row>
    <row r="431" s="2" customFormat="1" ht="16.5" customHeight="1">
      <c r="A431" s="39"/>
      <c r="B431" s="40"/>
      <c r="C431" s="255" t="s">
        <v>583</v>
      </c>
      <c r="D431" s="255" t="s">
        <v>208</v>
      </c>
      <c r="E431" s="256" t="s">
        <v>584</v>
      </c>
      <c r="F431" s="257" t="s">
        <v>585</v>
      </c>
      <c r="G431" s="258" t="s">
        <v>184</v>
      </c>
      <c r="H431" s="259">
        <v>0.005</v>
      </c>
      <c r="I431" s="260"/>
      <c r="J431" s="261">
        <f>ROUND(I431*H431,2)</f>
        <v>0</v>
      </c>
      <c r="K431" s="257" t="s">
        <v>144</v>
      </c>
      <c r="L431" s="262"/>
      <c r="M431" s="263" t="s">
        <v>1</v>
      </c>
      <c r="N431" s="264" t="s">
        <v>41</v>
      </c>
      <c r="O431" s="92"/>
      <c r="P431" s="228">
        <f>O431*H431</f>
        <v>0</v>
      </c>
      <c r="Q431" s="228">
        <v>1</v>
      </c>
      <c r="R431" s="228">
        <f>Q431*H431</f>
        <v>0.005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387</v>
      </c>
      <c r="AT431" s="230" t="s">
        <v>208</v>
      </c>
      <c r="AU431" s="230" t="s">
        <v>86</v>
      </c>
      <c r="AY431" s="18" t="s">
        <v>138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84</v>
      </c>
      <c r="BK431" s="231">
        <f>ROUND(I431*H431,2)</f>
        <v>0</v>
      </c>
      <c r="BL431" s="18" t="s">
        <v>233</v>
      </c>
      <c r="BM431" s="230" t="s">
        <v>586</v>
      </c>
    </row>
    <row r="432" s="13" customFormat="1">
      <c r="A432" s="13"/>
      <c r="B432" s="232"/>
      <c r="C432" s="233"/>
      <c r="D432" s="234" t="s">
        <v>147</v>
      </c>
      <c r="E432" s="233"/>
      <c r="F432" s="236" t="s">
        <v>587</v>
      </c>
      <c r="G432" s="233"/>
      <c r="H432" s="237">
        <v>0.005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147</v>
      </c>
      <c r="AU432" s="243" t="s">
        <v>86</v>
      </c>
      <c r="AV432" s="13" t="s">
        <v>86</v>
      </c>
      <c r="AW432" s="13" t="s">
        <v>4</v>
      </c>
      <c r="AX432" s="13" t="s">
        <v>84</v>
      </c>
      <c r="AY432" s="243" t="s">
        <v>138</v>
      </c>
    </row>
    <row r="433" s="2" customFormat="1" ht="24.15" customHeight="1">
      <c r="A433" s="39"/>
      <c r="B433" s="40"/>
      <c r="C433" s="219" t="s">
        <v>588</v>
      </c>
      <c r="D433" s="219" t="s">
        <v>140</v>
      </c>
      <c r="E433" s="220" t="s">
        <v>589</v>
      </c>
      <c r="F433" s="221" t="s">
        <v>590</v>
      </c>
      <c r="G433" s="222" t="s">
        <v>143</v>
      </c>
      <c r="H433" s="223">
        <v>76.68</v>
      </c>
      <c r="I433" s="224"/>
      <c r="J433" s="225">
        <f>ROUND(I433*H433,2)</f>
        <v>0</v>
      </c>
      <c r="K433" s="221" t="s">
        <v>144</v>
      </c>
      <c r="L433" s="45"/>
      <c r="M433" s="226" t="s">
        <v>1</v>
      </c>
      <c r="N433" s="227" t="s">
        <v>41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233</v>
      </c>
      <c r="AT433" s="230" t="s">
        <v>140</v>
      </c>
      <c r="AU433" s="230" t="s">
        <v>86</v>
      </c>
      <c r="AY433" s="18" t="s">
        <v>138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84</v>
      </c>
      <c r="BK433" s="231">
        <f>ROUND(I433*H433,2)</f>
        <v>0</v>
      </c>
      <c r="BL433" s="18" t="s">
        <v>233</v>
      </c>
      <c r="BM433" s="230" t="s">
        <v>591</v>
      </c>
    </row>
    <row r="434" s="13" customFormat="1">
      <c r="A434" s="13"/>
      <c r="B434" s="232"/>
      <c r="C434" s="233"/>
      <c r="D434" s="234" t="s">
        <v>147</v>
      </c>
      <c r="E434" s="235" t="s">
        <v>1</v>
      </c>
      <c r="F434" s="236" t="s">
        <v>592</v>
      </c>
      <c r="G434" s="233"/>
      <c r="H434" s="237">
        <v>76.68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147</v>
      </c>
      <c r="AU434" s="243" t="s">
        <v>86</v>
      </c>
      <c r="AV434" s="13" t="s">
        <v>86</v>
      </c>
      <c r="AW434" s="13" t="s">
        <v>32</v>
      </c>
      <c r="AX434" s="13" t="s">
        <v>84</v>
      </c>
      <c r="AY434" s="243" t="s">
        <v>138</v>
      </c>
    </row>
    <row r="435" s="2" customFormat="1" ht="16.5" customHeight="1">
      <c r="A435" s="39"/>
      <c r="B435" s="40"/>
      <c r="C435" s="255" t="s">
        <v>593</v>
      </c>
      <c r="D435" s="255" t="s">
        <v>208</v>
      </c>
      <c r="E435" s="256" t="s">
        <v>584</v>
      </c>
      <c r="F435" s="257" t="s">
        <v>585</v>
      </c>
      <c r="G435" s="258" t="s">
        <v>184</v>
      </c>
      <c r="H435" s="259">
        <v>0.026</v>
      </c>
      <c r="I435" s="260"/>
      <c r="J435" s="261">
        <f>ROUND(I435*H435,2)</f>
        <v>0</v>
      </c>
      <c r="K435" s="257" t="s">
        <v>144</v>
      </c>
      <c r="L435" s="262"/>
      <c r="M435" s="263" t="s">
        <v>1</v>
      </c>
      <c r="N435" s="264" t="s">
        <v>41</v>
      </c>
      <c r="O435" s="92"/>
      <c r="P435" s="228">
        <f>O435*H435</f>
        <v>0</v>
      </c>
      <c r="Q435" s="228">
        <v>1</v>
      </c>
      <c r="R435" s="228">
        <f>Q435*H435</f>
        <v>0.026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387</v>
      </c>
      <c r="AT435" s="230" t="s">
        <v>208</v>
      </c>
      <c r="AU435" s="230" t="s">
        <v>86</v>
      </c>
      <c r="AY435" s="18" t="s">
        <v>138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84</v>
      </c>
      <c r="BK435" s="231">
        <f>ROUND(I435*H435,2)</f>
        <v>0</v>
      </c>
      <c r="BL435" s="18" t="s">
        <v>233</v>
      </c>
      <c r="BM435" s="230" t="s">
        <v>594</v>
      </c>
    </row>
    <row r="436" s="13" customFormat="1">
      <c r="A436" s="13"/>
      <c r="B436" s="232"/>
      <c r="C436" s="233"/>
      <c r="D436" s="234" t="s">
        <v>147</v>
      </c>
      <c r="E436" s="233"/>
      <c r="F436" s="236" t="s">
        <v>595</v>
      </c>
      <c r="G436" s="233"/>
      <c r="H436" s="237">
        <v>0.026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147</v>
      </c>
      <c r="AU436" s="243" t="s">
        <v>86</v>
      </c>
      <c r="AV436" s="13" t="s">
        <v>86</v>
      </c>
      <c r="AW436" s="13" t="s">
        <v>4</v>
      </c>
      <c r="AX436" s="13" t="s">
        <v>84</v>
      </c>
      <c r="AY436" s="243" t="s">
        <v>138</v>
      </c>
    </row>
    <row r="437" s="2" customFormat="1" ht="24.15" customHeight="1">
      <c r="A437" s="39"/>
      <c r="B437" s="40"/>
      <c r="C437" s="219" t="s">
        <v>596</v>
      </c>
      <c r="D437" s="219" t="s">
        <v>140</v>
      </c>
      <c r="E437" s="220" t="s">
        <v>597</v>
      </c>
      <c r="F437" s="221" t="s">
        <v>598</v>
      </c>
      <c r="G437" s="222" t="s">
        <v>143</v>
      </c>
      <c r="H437" s="223">
        <v>15.3</v>
      </c>
      <c r="I437" s="224"/>
      <c r="J437" s="225">
        <f>ROUND(I437*H437,2)</f>
        <v>0</v>
      </c>
      <c r="K437" s="221" t="s">
        <v>144</v>
      </c>
      <c r="L437" s="45"/>
      <c r="M437" s="226" t="s">
        <v>1</v>
      </c>
      <c r="N437" s="227" t="s">
        <v>41</v>
      </c>
      <c r="O437" s="92"/>
      <c r="P437" s="228">
        <f>O437*H437</f>
        <v>0</v>
      </c>
      <c r="Q437" s="228">
        <v>0.0004</v>
      </c>
      <c r="R437" s="228">
        <f>Q437*H437</f>
        <v>0.00612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233</v>
      </c>
      <c r="AT437" s="230" t="s">
        <v>140</v>
      </c>
      <c r="AU437" s="230" t="s">
        <v>86</v>
      </c>
      <c r="AY437" s="18" t="s">
        <v>138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84</v>
      </c>
      <c r="BK437" s="231">
        <f>ROUND(I437*H437,2)</f>
        <v>0</v>
      </c>
      <c r="BL437" s="18" t="s">
        <v>233</v>
      </c>
      <c r="BM437" s="230" t="s">
        <v>599</v>
      </c>
    </row>
    <row r="438" s="13" customFormat="1">
      <c r="A438" s="13"/>
      <c r="B438" s="232"/>
      <c r="C438" s="233"/>
      <c r="D438" s="234" t="s">
        <v>147</v>
      </c>
      <c r="E438" s="235" t="s">
        <v>1</v>
      </c>
      <c r="F438" s="236" t="s">
        <v>582</v>
      </c>
      <c r="G438" s="233"/>
      <c r="H438" s="237">
        <v>15.3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147</v>
      </c>
      <c r="AU438" s="243" t="s">
        <v>86</v>
      </c>
      <c r="AV438" s="13" t="s">
        <v>86</v>
      </c>
      <c r="AW438" s="13" t="s">
        <v>32</v>
      </c>
      <c r="AX438" s="13" t="s">
        <v>84</v>
      </c>
      <c r="AY438" s="243" t="s">
        <v>138</v>
      </c>
    </row>
    <row r="439" s="2" customFormat="1" ht="37.8" customHeight="1">
      <c r="A439" s="39"/>
      <c r="B439" s="40"/>
      <c r="C439" s="255" t="s">
        <v>600</v>
      </c>
      <c r="D439" s="255" t="s">
        <v>208</v>
      </c>
      <c r="E439" s="256" t="s">
        <v>601</v>
      </c>
      <c r="F439" s="257" t="s">
        <v>602</v>
      </c>
      <c r="G439" s="258" t="s">
        <v>143</v>
      </c>
      <c r="H439" s="259">
        <v>17.832</v>
      </c>
      <c r="I439" s="260"/>
      <c r="J439" s="261">
        <f>ROUND(I439*H439,2)</f>
        <v>0</v>
      </c>
      <c r="K439" s="257" t="s">
        <v>144</v>
      </c>
      <c r="L439" s="262"/>
      <c r="M439" s="263" t="s">
        <v>1</v>
      </c>
      <c r="N439" s="264" t="s">
        <v>41</v>
      </c>
      <c r="O439" s="92"/>
      <c r="P439" s="228">
        <f>O439*H439</f>
        <v>0</v>
      </c>
      <c r="Q439" s="228">
        <v>0.0054</v>
      </c>
      <c r="R439" s="228">
        <f>Q439*H439</f>
        <v>0.096292800000000016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387</v>
      </c>
      <c r="AT439" s="230" t="s">
        <v>208</v>
      </c>
      <c r="AU439" s="230" t="s">
        <v>86</v>
      </c>
      <c r="AY439" s="18" t="s">
        <v>138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84</v>
      </c>
      <c r="BK439" s="231">
        <f>ROUND(I439*H439,2)</f>
        <v>0</v>
      </c>
      <c r="BL439" s="18" t="s">
        <v>233</v>
      </c>
      <c r="BM439" s="230" t="s">
        <v>603</v>
      </c>
    </row>
    <row r="440" s="13" customFormat="1">
      <c r="A440" s="13"/>
      <c r="B440" s="232"/>
      <c r="C440" s="233"/>
      <c r="D440" s="234" t="s">
        <v>147</v>
      </c>
      <c r="E440" s="233"/>
      <c r="F440" s="236" t="s">
        <v>604</v>
      </c>
      <c r="G440" s="233"/>
      <c r="H440" s="237">
        <v>17.832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147</v>
      </c>
      <c r="AU440" s="243" t="s">
        <v>86</v>
      </c>
      <c r="AV440" s="13" t="s">
        <v>86</v>
      </c>
      <c r="AW440" s="13" t="s">
        <v>4</v>
      </c>
      <c r="AX440" s="13" t="s">
        <v>84</v>
      </c>
      <c r="AY440" s="243" t="s">
        <v>138</v>
      </c>
    </row>
    <row r="441" s="2" customFormat="1" ht="24.15" customHeight="1">
      <c r="A441" s="39"/>
      <c r="B441" s="40"/>
      <c r="C441" s="219" t="s">
        <v>605</v>
      </c>
      <c r="D441" s="219" t="s">
        <v>140</v>
      </c>
      <c r="E441" s="220" t="s">
        <v>606</v>
      </c>
      <c r="F441" s="221" t="s">
        <v>607</v>
      </c>
      <c r="G441" s="222" t="s">
        <v>143</v>
      </c>
      <c r="H441" s="223">
        <v>76.68</v>
      </c>
      <c r="I441" s="224"/>
      <c r="J441" s="225">
        <f>ROUND(I441*H441,2)</f>
        <v>0</v>
      </c>
      <c r="K441" s="221" t="s">
        <v>144</v>
      </c>
      <c r="L441" s="45"/>
      <c r="M441" s="226" t="s">
        <v>1</v>
      </c>
      <c r="N441" s="227" t="s">
        <v>41</v>
      </c>
      <c r="O441" s="92"/>
      <c r="P441" s="228">
        <f>O441*H441</f>
        <v>0</v>
      </c>
      <c r="Q441" s="228">
        <v>0.0004</v>
      </c>
      <c r="R441" s="228">
        <f>Q441*H441</f>
        <v>0.030672000000000004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233</v>
      </c>
      <c r="AT441" s="230" t="s">
        <v>140</v>
      </c>
      <c r="AU441" s="230" t="s">
        <v>86</v>
      </c>
      <c r="AY441" s="18" t="s">
        <v>138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84</v>
      </c>
      <c r="BK441" s="231">
        <f>ROUND(I441*H441,2)</f>
        <v>0</v>
      </c>
      <c r="BL441" s="18" t="s">
        <v>233</v>
      </c>
      <c r="BM441" s="230" t="s">
        <v>608</v>
      </c>
    </row>
    <row r="442" s="13" customFormat="1">
      <c r="A442" s="13"/>
      <c r="B442" s="232"/>
      <c r="C442" s="233"/>
      <c r="D442" s="234" t="s">
        <v>147</v>
      </c>
      <c r="E442" s="235" t="s">
        <v>1</v>
      </c>
      <c r="F442" s="236" t="s">
        <v>592</v>
      </c>
      <c r="G442" s="233"/>
      <c r="H442" s="237">
        <v>76.68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147</v>
      </c>
      <c r="AU442" s="243" t="s">
        <v>86</v>
      </c>
      <c r="AV442" s="13" t="s">
        <v>86</v>
      </c>
      <c r="AW442" s="13" t="s">
        <v>32</v>
      </c>
      <c r="AX442" s="13" t="s">
        <v>84</v>
      </c>
      <c r="AY442" s="243" t="s">
        <v>138</v>
      </c>
    </row>
    <row r="443" s="2" customFormat="1" ht="37.8" customHeight="1">
      <c r="A443" s="39"/>
      <c r="B443" s="40"/>
      <c r="C443" s="255" t="s">
        <v>609</v>
      </c>
      <c r="D443" s="255" t="s">
        <v>208</v>
      </c>
      <c r="E443" s="256" t="s">
        <v>601</v>
      </c>
      <c r="F443" s="257" t="s">
        <v>602</v>
      </c>
      <c r="G443" s="258" t="s">
        <v>143</v>
      </c>
      <c r="H443" s="259">
        <v>93.626</v>
      </c>
      <c r="I443" s="260"/>
      <c r="J443" s="261">
        <f>ROUND(I443*H443,2)</f>
        <v>0</v>
      </c>
      <c r="K443" s="257" t="s">
        <v>144</v>
      </c>
      <c r="L443" s="262"/>
      <c r="M443" s="263" t="s">
        <v>1</v>
      </c>
      <c r="N443" s="264" t="s">
        <v>41</v>
      </c>
      <c r="O443" s="92"/>
      <c r="P443" s="228">
        <f>O443*H443</f>
        <v>0</v>
      </c>
      <c r="Q443" s="228">
        <v>0.0054</v>
      </c>
      <c r="R443" s="228">
        <f>Q443*H443</f>
        <v>0.5055804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387</v>
      </c>
      <c r="AT443" s="230" t="s">
        <v>208</v>
      </c>
      <c r="AU443" s="230" t="s">
        <v>86</v>
      </c>
      <c r="AY443" s="18" t="s">
        <v>138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84</v>
      </c>
      <c r="BK443" s="231">
        <f>ROUND(I443*H443,2)</f>
        <v>0</v>
      </c>
      <c r="BL443" s="18" t="s">
        <v>233</v>
      </c>
      <c r="BM443" s="230" t="s">
        <v>610</v>
      </c>
    </row>
    <row r="444" s="13" customFormat="1">
      <c r="A444" s="13"/>
      <c r="B444" s="232"/>
      <c r="C444" s="233"/>
      <c r="D444" s="234" t="s">
        <v>147</v>
      </c>
      <c r="E444" s="233"/>
      <c r="F444" s="236" t="s">
        <v>611</v>
      </c>
      <c r="G444" s="233"/>
      <c r="H444" s="237">
        <v>93.626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147</v>
      </c>
      <c r="AU444" s="243" t="s">
        <v>86</v>
      </c>
      <c r="AV444" s="13" t="s">
        <v>86</v>
      </c>
      <c r="AW444" s="13" t="s">
        <v>4</v>
      </c>
      <c r="AX444" s="13" t="s">
        <v>84</v>
      </c>
      <c r="AY444" s="243" t="s">
        <v>138</v>
      </c>
    </row>
    <row r="445" s="2" customFormat="1" ht="24.15" customHeight="1">
      <c r="A445" s="39"/>
      <c r="B445" s="40"/>
      <c r="C445" s="219" t="s">
        <v>612</v>
      </c>
      <c r="D445" s="219" t="s">
        <v>140</v>
      </c>
      <c r="E445" s="220" t="s">
        <v>613</v>
      </c>
      <c r="F445" s="221" t="s">
        <v>614</v>
      </c>
      <c r="G445" s="222" t="s">
        <v>143</v>
      </c>
      <c r="H445" s="223">
        <v>97.5</v>
      </c>
      <c r="I445" s="224"/>
      <c r="J445" s="225">
        <f>ROUND(I445*H445,2)</f>
        <v>0</v>
      </c>
      <c r="K445" s="221" t="s">
        <v>144</v>
      </c>
      <c r="L445" s="45"/>
      <c r="M445" s="226" t="s">
        <v>1</v>
      </c>
      <c r="N445" s="227" t="s">
        <v>41</v>
      </c>
      <c r="O445" s="92"/>
      <c r="P445" s="228">
        <f>O445*H445</f>
        <v>0</v>
      </c>
      <c r="Q445" s="228">
        <v>0.0008</v>
      </c>
      <c r="R445" s="228">
        <f>Q445*H445</f>
        <v>0.078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233</v>
      </c>
      <c r="AT445" s="230" t="s">
        <v>140</v>
      </c>
      <c r="AU445" s="230" t="s">
        <v>86</v>
      </c>
      <c r="AY445" s="18" t="s">
        <v>138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84</v>
      </c>
      <c r="BK445" s="231">
        <f>ROUND(I445*H445,2)</f>
        <v>0</v>
      </c>
      <c r="BL445" s="18" t="s">
        <v>233</v>
      </c>
      <c r="BM445" s="230" t="s">
        <v>615</v>
      </c>
    </row>
    <row r="446" s="13" customFormat="1">
      <c r="A446" s="13"/>
      <c r="B446" s="232"/>
      <c r="C446" s="233"/>
      <c r="D446" s="234" t="s">
        <v>147</v>
      </c>
      <c r="E446" s="235" t="s">
        <v>1</v>
      </c>
      <c r="F446" s="236" t="s">
        <v>616</v>
      </c>
      <c r="G446" s="233"/>
      <c r="H446" s="237">
        <v>97.5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147</v>
      </c>
      <c r="AU446" s="243" t="s">
        <v>86</v>
      </c>
      <c r="AV446" s="13" t="s">
        <v>86</v>
      </c>
      <c r="AW446" s="13" t="s">
        <v>32</v>
      </c>
      <c r="AX446" s="13" t="s">
        <v>84</v>
      </c>
      <c r="AY446" s="243" t="s">
        <v>138</v>
      </c>
    </row>
    <row r="447" s="2" customFormat="1" ht="24.15" customHeight="1">
      <c r="A447" s="39"/>
      <c r="B447" s="40"/>
      <c r="C447" s="219" t="s">
        <v>617</v>
      </c>
      <c r="D447" s="219" t="s">
        <v>140</v>
      </c>
      <c r="E447" s="220" t="s">
        <v>618</v>
      </c>
      <c r="F447" s="221" t="s">
        <v>619</v>
      </c>
      <c r="G447" s="222" t="s">
        <v>204</v>
      </c>
      <c r="H447" s="223">
        <v>65</v>
      </c>
      <c r="I447" s="224"/>
      <c r="J447" s="225">
        <f>ROUND(I447*H447,2)</f>
        <v>0</v>
      </c>
      <c r="K447" s="221" t="s">
        <v>144</v>
      </c>
      <c r="L447" s="45"/>
      <c r="M447" s="226" t="s">
        <v>1</v>
      </c>
      <c r="N447" s="227" t="s">
        <v>41</v>
      </c>
      <c r="O447" s="92"/>
      <c r="P447" s="228">
        <f>O447*H447</f>
        <v>0</v>
      </c>
      <c r="Q447" s="228">
        <v>0.00016</v>
      </c>
      <c r="R447" s="228">
        <f>Q447*H447</f>
        <v>0.010400000000000002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233</v>
      </c>
      <c r="AT447" s="230" t="s">
        <v>140</v>
      </c>
      <c r="AU447" s="230" t="s">
        <v>86</v>
      </c>
      <c r="AY447" s="18" t="s">
        <v>138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84</v>
      </c>
      <c r="BK447" s="231">
        <f>ROUND(I447*H447,2)</f>
        <v>0</v>
      </c>
      <c r="BL447" s="18" t="s">
        <v>233</v>
      </c>
      <c r="BM447" s="230" t="s">
        <v>620</v>
      </c>
    </row>
    <row r="448" s="13" customFormat="1">
      <c r="A448" s="13"/>
      <c r="B448" s="232"/>
      <c r="C448" s="233"/>
      <c r="D448" s="234" t="s">
        <v>147</v>
      </c>
      <c r="E448" s="235" t="s">
        <v>1</v>
      </c>
      <c r="F448" s="236" t="s">
        <v>621</v>
      </c>
      <c r="G448" s="233"/>
      <c r="H448" s="237">
        <v>65</v>
      </c>
      <c r="I448" s="238"/>
      <c r="J448" s="233"/>
      <c r="K448" s="233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147</v>
      </c>
      <c r="AU448" s="243" t="s">
        <v>86</v>
      </c>
      <c r="AV448" s="13" t="s">
        <v>86</v>
      </c>
      <c r="AW448" s="13" t="s">
        <v>32</v>
      </c>
      <c r="AX448" s="13" t="s">
        <v>84</v>
      </c>
      <c r="AY448" s="243" t="s">
        <v>138</v>
      </c>
    </row>
    <row r="449" s="2" customFormat="1" ht="33" customHeight="1">
      <c r="A449" s="39"/>
      <c r="B449" s="40"/>
      <c r="C449" s="219" t="s">
        <v>622</v>
      </c>
      <c r="D449" s="219" t="s">
        <v>140</v>
      </c>
      <c r="E449" s="220" t="s">
        <v>623</v>
      </c>
      <c r="F449" s="221" t="s">
        <v>624</v>
      </c>
      <c r="G449" s="222" t="s">
        <v>143</v>
      </c>
      <c r="H449" s="223">
        <v>16.8</v>
      </c>
      <c r="I449" s="224"/>
      <c r="J449" s="225">
        <f>ROUND(I449*H449,2)</f>
        <v>0</v>
      </c>
      <c r="K449" s="221" t="s">
        <v>144</v>
      </c>
      <c r="L449" s="45"/>
      <c r="M449" s="226" t="s">
        <v>1</v>
      </c>
      <c r="N449" s="227" t="s">
        <v>41</v>
      </c>
      <c r="O449" s="92"/>
      <c r="P449" s="228">
        <f>O449*H449</f>
        <v>0</v>
      </c>
      <c r="Q449" s="228">
        <v>0.00451</v>
      </c>
      <c r="R449" s="228">
        <f>Q449*H449</f>
        <v>0.075768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233</v>
      </c>
      <c r="AT449" s="230" t="s">
        <v>140</v>
      </c>
      <c r="AU449" s="230" t="s">
        <v>86</v>
      </c>
      <c r="AY449" s="18" t="s">
        <v>138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84</v>
      </c>
      <c r="BK449" s="231">
        <f>ROUND(I449*H449,2)</f>
        <v>0</v>
      </c>
      <c r="BL449" s="18" t="s">
        <v>233</v>
      </c>
      <c r="BM449" s="230" t="s">
        <v>625</v>
      </c>
    </row>
    <row r="450" s="13" customFormat="1">
      <c r="A450" s="13"/>
      <c r="B450" s="232"/>
      <c r="C450" s="233"/>
      <c r="D450" s="234" t="s">
        <v>147</v>
      </c>
      <c r="E450" s="235" t="s">
        <v>1</v>
      </c>
      <c r="F450" s="236" t="s">
        <v>626</v>
      </c>
      <c r="G450" s="233"/>
      <c r="H450" s="237">
        <v>16.8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147</v>
      </c>
      <c r="AU450" s="243" t="s">
        <v>86</v>
      </c>
      <c r="AV450" s="13" t="s">
        <v>86</v>
      </c>
      <c r="AW450" s="13" t="s">
        <v>32</v>
      </c>
      <c r="AX450" s="13" t="s">
        <v>84</v>
      </c>
      <c r="AY450" s="243" t="s">
        <v>138</v>
      </c>
    </row>
    <row r="451" s="2" customFormat="1" ht="33" customHeight="1">
      <c r="A451" s="39"/>
      <c r="B451" s="40"/>
      <c r="C451" s="219" t="s">
        <v>627</v>
      </c>
      <c r="D451" s="219" t="s">
        <v>140</v>
      </c>
      <c r="E451" s="220" t="s">
        <v>628</v>
      </c>
      <c r="F451" s="221" t="s">
        <v>629</v>
      </c>
      <c r="G451" s="222" t="s">
        <v>630</v>
      </c>
      <c r="H451" s="290"/>
      <c r="I451" s="224"/>
      <c r="J451" s="225">
        <f>ROUND(I451*H451,2)</f>
        <v>0</v>
      </c>
      <c r="K451" s="221" t="s">
        <v>144</v>
      </c>
      <c r="L451" s="45"/>
      <c r="M451" s="226" t="s">
        <v>1</v>
      </c>
      <c r="N451" s="227" t="s">
        <v>41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233</v>
      </c>
      <c r="AT451" s="230" t="s">
        <v>140</v>
      </c>
      <c r="AU451" s="230" t="s">
        <v>86</v>
      </c>
      <c r="AY451" s="18" t="s">
        <v>138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84</v>
      </c>
      <c r="BK451" s="231">
        <f>ROUND(I451*H451,2)</f>
        <v>0</v>
      </c>
      <c r="BL451" s="18" t="s">
        <v>233</v>
      </c>
      <c r="BM451" s="230" t="s">
        <v>631</v>
      </c>
    </row>
    <row r="452" s="2" customFormat="1" ht="24.15" customHeight="1">
      <c r="A452" s="39"/>
      <c r="B452" s="40"/>
      <c r="C452" s="219" t="s">
        <v>632</v>
      </c>
      <c r="D452" s="219" t="s">
        <v>140</v>
      </c>
      <c r="E452" s="220" t="s">
        <v>633</v>
      </c>
      <c r="F452" s="221" t="s">
        <v>634</v>
      </c>
      <c r="G452" s="222" t="s">
        <v>630</v>
      </c>
      <c r="H452" s="290"/>
      <c r="I452" s="224"/>
      <c r="J452" s="225">
        <f>ROUND(I452*H452,2)</f>
        <v>0</v>
      </c>
      <c r="K452" s="221" t="s">
        <v>144</v>
      </c>
      <c r="L452" s="45"/>
      <c r="M452" s="226" t="s">
        <v>1</v>
      </c>
      <c r="N452" s="227" t="s">
        <v>41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233</v>
      </c>
      <c r="AT452" s="230" t="s">
        <v>140</v>
      </c>
      <c r="AU452" s="230" t="s">
        <v>86</v>
      </c>
      <c r="AY452" s="18" t="s">
        <v>138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84</v>
      </c>
      <c r="BK452" s="231">
        <f>ROUND(I452*H452,2)</f>
        <v>0</v>
      </c>
      <c r="BL452" s="18" t="s">
        <v>233</v>
      </c>
      <c r="BM452" s="230" t="s">
        <v>635</v>
      </c>
    </row>
    <row r="453" s="12" customFormat="1" ht="22.8" customHeight="1">
      <c r="A453" s="12"/>
      <c r="B453" s="203"/>
      <c r="C453" s="204"/>
      <c r="D453" s="205" t="s">
        <v>75</v>
      </c>
      <c r="E453" s="217" t="s">
        <v>636</v>
      </c>
      <c r="F453" s="217" t="s">
        <v>637</v>
      </c>
      <c r="G453" s="204"/>
      <c r="H453" s="204"/>
      <c r="I453" s="207"/>
      <c r="J453" s="218">
        <f>BK453</f>
        <v>0</v>
      </c>
      <c r="K453" s="204"/>
      <c r="L453" s="209"/>
      <c r="M453" s="210"/>
      <c r="N453" s="211"/>
      <c r="O453" s="211"/>
      <c r="P453" s="212">
        <f>SUM(P454:P459)</f>
        <v>0</v>
      </c>
      <c r="Q453" s="211"/>
      <c r="R453" s="212">
        <f>SUM(R454:R459)</f>
        <v>0</v>
      </c>
      <c r="S453" s="211"/>
      <c r="T453" s="213">
        <f>SUM(T454:T459)</f>
        <v>4.68105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14" t="s">
        <v>86</v>
      </c>
      <c r="AT453" s="215" t="s">
        <v>75</v>
      </c>
      <c r="AU453" s="215" t="s">
        <v>84</v>
      </c>
      <c r="AY453" s="214" t="s">
        <v>138</v>
      </c>
      <c r="BK453" s="216">
        <f>SUM(BK454:BK459)</f>
        <v>0</v>
      </c>
    </row>
    <row r="454" s="2" customFormat="1" ht="33" customHeight="1">
      <c r="A454" s="39"/>
      <c r="B454" s="40"/>
      <c r="C454" s="219" t="s">
        <v>638</v>
      </c>
      <c r="D454" s="219" t="s">
        <v>140</v>
      </c>
      <c r="E454" s="220" t="s">
        <v>639</v>
      </c>
      <c r="F454" s="221" t="s">
        <v>640</v>
      </c>
      <c r="G454" s="222" t="s">
        <v>143</v>
      </c>
      <c r="H454" s="223">
        <v>851.1</v>
      </c>
      <c r="I454" s="224"/>
      <c r="J454" s="225">
        <f>ROUND(I454*H454,2)</f>
        <v>0</v>
      </c>
      <c r="K454" s="221" t="s">
        <v>144</v>
      </c>
      <c r="L454" s="45"/>
      <c r="M454" s="226" t="s">
        <v>1</v>
      </c>
      <c r="N454" s="227" t="s">
        <v>41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0.0055</v>
      </c>
      <c r="T454" s="229">
        <f>S454*H454</f>
        <v>4.68105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233</v>
      </c>
      <c r="AT454" s="230" t="s">
        <v>140</v>
      </c>
      <c r="AU454" s="230" t="s">
        <v>86</v>
      </c>
      <c r="AY454" s="18" t="s">
        <v>138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84</v>
      </c>
      <c r="BK454" s="231">
        <f>ROUND(I454*H454,2)</f>
        <v>0</v>
      </c>
      <c r="BL454" s="18" t="s">
        <v>233</v>
      </c>
      <c r="BM454" s="230" t="s">
        <v>641</v>
      </c>
    </row>
    <row r="455" s="13" customFormat="1">
      <c r="A455" s="13"/>
      <c r="B455" s="232"/>
      <c r="C455" s="233"/>
      <c r="D455" s="234" t="s">
        <v>147</v>
      </c>
      <c r="E455" s="235" t="s">
        <v>1</v>
      </c>
      <c r="F455" s="236" t="s">
        <v>642</v>
      </c>
      <c r="G455" s="233"/>
      <c r="H455" s="237">
        <v>851.1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147</v>
      </c>
      <c r="AU455" s="243" t="s">
        <v>86</v>
      </c>
      <c r="AV455" s="13" t="s">
        <v>86</v>
      </c>
      <c r="AW455" s="13" t="s">
        <v>32</v>
      </c>
      <c r="AX455" s="13" t="s">
        <v>84</v>
      </c>
      <c r="AY455" s="243" t="s">
        <v>138</v>
      </c>
    </row>
    <row r="456" s="2" customFormat="1" ht="24.15" customHeight="1">
      <c r="A456" s="39"/>
      <c r="B456" s="40"/>
      <c r="C456" s="219" t="s">
        <v>643</v>
      </c>
      <c r="D456" s="219" t="s">
        <v>140</v>
      </c>
      <c r="E456" s="220" t="s">
        <v>644</v>
      </c>
      <c r="F456" s="221" t="s">
        <v>645</v>
      </c>
      <c r="G456" s="222" t="s">
        <v>630</v>
      </c>
      <c r="H456" s="290"/>
      <c r="I456" s="224"/>
      <c r="J456" s="225">
        <f>ROUND(I456*H456,2)</f>
        <v>0</v>
      </c>
      <c r="K456" s="221" t="s">
        <v>144</v>
      </c>
      <c r="L456" s="45"/>
      <c r="M456" s="226" t="s">
        <v>1</v>
      </c>
      <c r="N456" s="227" t="s">
        <v>41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233</v>
      </c>
      <c r="AT456" s="230" t="s">
        <v>140</v>
      </c>
      <c r="AU456" s="230" t="s">
        <v>86</v>
      </c>
      <c r="AY456" s="18" t="s">
        <v>138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84</v>
      </c>
      <c r="BK456" s="231">
        <f>ROUND(I456*H456,2)</f>
        <v>0</v>
      </c>
      <c r="BL456" s="18" t="s">
        <v>233</v>
      </c>
      <c r="BM456" s="230" t="s">
        <v>646</v>
      </c>
    </row>
    <row r="457" s="2" customFormat="1" ht="24.15" customHeight="1">
      <c r="A457" s="39"/>
      <c r="B457" s="40"/>
      <c r="C457" s="219" t="s">
        <v>647</v>
      </c>
      <c r="D457" s="219" t="s">
        <v>140</v>
      </c>
      <c r="E457" s="220" t="s">
        <v>648</v>
      </c>
      <c r="F457" s="221" t="s">
        <v>649</v>
      </c>
      <c r="G457" s="222" t="s">
        <v>630</v>
      </c>
      <c r="H457" s="290"/>
      <c r="I457" s="224"/>
      <c r="J457" s="225">
        <f>ROUND(I457*H457,2)</f>
        <v>0</v>
      </c>
      <c r="K457" s="221" t="s">
        <v>144</v>
      </c>
      <c r="L457" s="45"/>
      <c r="M457" s="226" t="s">
        <v>1</v>
      </c>
      <c r="N457" s="227" t="s">
        <v>41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233</v>
      </c>
      <c r="AT457" s="230" t="s">
        <v>140</v>
      </c>
      <c r="AU457" s="230" t="s">
        <v>86</v>
      </c>
      <c r="AY457" s="18" t="s">
        <v>138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84</v>
      </c>
      <c r="BK457" s="231">
        <f>ROUND(I457*H457,2)</f>
        <v>0</v>
      </c>
      <c r="BL457" s="18" t="s">
        <v>233</v>
      </c>
      <c r="BM457" s="230" t="s">
        <v>650</v>
      </c>
    </row>
    <row r="458" s="2" customFormat="1" ht="16.5" customHeight="1">
      <c r="A458" s="39"/>
      <c r="B458" s="40"/>
      <c r="C458" s="219" t="s">
        <v>651</v>
      </c>
      <c r="D458" s="219" t="s">
        <v>140</v>
      </c>
      <c r="E458" s="220" t="s">
        <v>652</v>
      </c>
      <c r="F458" s="221" t="s">
        <v>653</v>
      </c>
      <c r="G458" s="222" t="s">
        <v>143</v>
      </c>
      <c r="H458" s="223">
        <v>851.1</v>
      </c>
      <c r="I458" s="224"/>
      <c r="J458" s="225">
        <f>ROUND(I458*H458,2)</f>
        <v>0</v>
      </c>
      <c r="K458" s="221" t="s">
        <v>1</v>
      </c>
      <c r="L458" s="45"/>
      <c r="M458" s="226" t="s">
        <v>1</v>
      </c>
      <c r="N458" s="227" t="s">
        <v>41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233</v>
      </c>
      <c r="AT458" s="230" t="s">
        <v>140</v>
      </c>
      <c r="AU458" s="230" t="s">
        <v>86</v>
      </c>
      <c r="AY458" s="18" t="s">
        <v>138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84</v>
      </c>
      <c r="BK458" s="231">
        <f>ROUND(I458*H458,2)</f>
        <v>0</v>
      </c>
      <c r="BL458" s="18" t="s">
        <v>233</v>
      </c>
      <c r="BM458" s="230" t="s">
        <v>654</v>
      </c>
    </row>
    <row r="459" s="13" customFormat="1">
      <c r="A459" s="13"/>
      <c r="B459" s="232"/>
      <c r="C459" s="233"/>
      <c r="D459" s="234" t="s">
        <v>147</v>
      </c>
      <c r="E459" s="235" t="s">
        <v>1</v>
      </c>
      <c r="F459" s="236" t="s">
        <v>655</v>
      </c>
      <c r="G459" s="233"/>
      <c r="H459" s="237">
        <v>851.1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147</v>
      </c>
      <c r="AU459" s="243" t="s">
        <v>86</v>
      </c>
      <c r="AV459" s="13" t="s">
        <v>86</v>
      </c>
      <c r="AW459" s="13" t="s">
        <v>32</v>
      </c>
      <c r="AX459" s="13" t="s">
        <v>84</v>
      </c>
      <c r="AY459" s="243" t="s">
        <v>138</v>
      </c>
    </row>
    <row r="460" s="12" customFormat="1" ht="22.8" customHeight="1">
      <c r="A460" s="12"/>
      <c r="B460" s="203"/>
      <c r="C460" s="204"/>
      <c r="D460" s="205" t="s">
        <v>75</v>
      </c>
      <c r="E460" s="217" t="s">
        <v>656</v>
      </c>
      <c r="F460" s="217" t="s">
        <v>657</v>
      </c>
      <c r="G460" s="204"/>
      <c r="H460" s="204"/>
      <c r="I460" s="207"/>
      <c r="J460" s="218">
        <f>BK460</f>
        <v>0</v>
      </c>
      <c r="K460" s="204"/>
      <c r="L460" s="209"/>
      <c r="M460" s="210"/>
      <c r="N460" s="211"/>
      <c r="O460" s="211"/>
      <c r="P460" s="212">
        <f>SUM(P461:P478)</f>
        <v>0</v>
      </c>
      <c r="Q460" s="211"/>
      <c r="R460" s="212">
        <f>SUM(R461:R478)</f>
        <v>0</v>
      </c>
      <c r="S460" s="211"/>
      <c r="T460" s="213">
        <f>SUM(T461:T478)</f>
        <v>7.64355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4" t="s">
        <v>86</v>
      </c>
      <c r="AT460" s="215" t="s">
        <v>75</v>
      </c>
      <c r="AU460" s="215" t="s">
        <v>84</v>
      </c>
      <c r="AY460" s="214" t="s">
        <v>138</v>
      </c>
      <c r="BK460" s="216">
        <f>SUM(BK461:BK478)</f>
        <v>0</v>
      </c>
    </row>
    <row r="461" s="2" customFormat="1" ht="24.15" customHeight="1">
      <c r="A461" s="39"/>
      <c r="B461" s="40"/>
      <c r="C461" s="219" t="s">
        <v>658</v>
      </c>
      <c r="D461" s="219" t="s">
        <v>140</v>
      </c>
      <c r="E461" s="220" t="s">
        <v>659</v>
      </c>
      <c r="F461" s="221" t="s">
        <v>660</v>
      </c>
      <c r="G461" s="222" t="s">
        <v>204</v>
      </c>
      <c r="H461" s="223">
        <v>272.39999999999996</v>
      </c>
      <c r="I461" s="224"/>
      <c r="J461" s="225">
        <f>ROUND(I461*H461,2)</f>
        <v>0</v>
      </c>
      <c r="K461" s="221" t="s">
        <v>144</v>
      </c>
      <c r="L461" s="45"/>
      <c r="M461" s="226" t="s">
        <v>1</v>
      </c>
      <c r="N461" s="227" t="s">
        <v>41</v>
      </c>
      <c r="O461" s="92"/>
      <c r="P461" s="228">
        <f>O461*H461</f>
        <v>0</v>
      </c>
      <c r="Q461" s="228">
        <v>0</v>
      </c>
      <c r="R461" s="228">
        <f>Q461*H461</f>
        <v>0</v>
      </c>
      <c r="S461" s="228">
        <v>0.014</v>
      </c>
      <c r="T461" s="229">
        <f>S461*H461</f>
        <v>3.8136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233</v>
      </c>
      <c r="AT461" s="230" t="s">
        <v>140</v>
      </c>
      <c r="AU461" s="230" t="s">
        <v>86</v>
      </c>
      <c r="AY461" s="18" t="s">
        <v>138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84</v>
      </c>
      <c r="BK461" s="231">
        <f>ROUND(I461*H461,2)</f>
        <v>0</v>
      </c>
      <c r="BL461" s="18" t="s">
        <v>233</v>
      </c>
      <c r="BM461" s="230" t="s">
        <v>661</v>
      </c>
    </row>
    <row r="462" s="2" customFormat="1">
      <c r="A462" s="39"/>
      <c r="B462" s="40"/>
      <c r="C462" s="41"/>
      <c r="D462" s="234" t="s">
        <v>395</v>
      </c>
      <c r="E462" s="41"/>
      <c r="F462" s="286" t="s">
        <v>662</v>
      </c>
      <c r="G462" s="41"/>
      <c r="H462" s="41"/>
      <c r="I462" s="287"/>
      <c r="J462" s="41"/>
      <c r="K462" s="41"/>
      <c r="L462" s="45"/>
      <c r="M462" s="288"/>
      <c r="N462" s="289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395</v>
      </c>
      <c r="AU462" s="18" t="s">
        <v>86</v>
      </c>
    </row>
    <row r="463" s="13" customFormat="1">
      <c r="A463" s="13"/>
      <c r="B463" s="232"/>
      <c r="C463" s="233"/>
      <c r="D463" s="234" t="s">
        <v>147</v>
      </c>
      <c r="E463" s="235" t="s">
        <v>1</v>
      </c>
      <c r="F463" s="236" t="s">
        <v>663</v>
      </c>
      <c r="G463" s="233"/>
      <c r="H463" s="237">
        <v>272.39999999999996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147</v>
      </c>
      <c r="AU463" s="243" t="s">
        <v>86</v>
      </c>
      <c r="AV463" s="13" t="s">
        <v>86</v>
      </c>
      <c r="AW463" s="13" t="s">
        <v>32</v>
      </c>
      <c r="AX463" s="13" t="s">
        <v>84</v>
      </c>
      <c r="AY463" s="243" t="s">
        <v>138</v>
      </c>
    </row>
    <row r="464" s="2" customFormat="1" ht="24.15" customHeight="1">
      <c r="A464" s="39"/>
      <c r="B464" s="40"/>
      <c r="C464" s="219" t="s">
        <v>664</v>
      </c>
      <c r="D464" s="219" t="s">
        <v>140</v>
      </c>
      <c r="E464" s="220" t="s">
        <v>665</v>
      </c>
      <c r="F464" s="221" t="s">
        <v>666</v>
      </c>
      <c r="G464" s="222" t="s">
        <v>143</v>
      </c>
      <c r="H464" s="223">
        <v>255.33</v>
      </c>
      <c r="I464" s="224"/>
      <c r="J464" s="225">
        <f>ROUND(I464*H464,2)</f>
        <v>0</v>
      </c>
      <c r="K464" s="221" t="s">
        <v>144</v>
      </c>
      <c r="L464" s="45"/>
      <c r="M464" s="226" t="s">
        <v>1</v>
      </c>
      <c r="N464" s="227" t="s">
        <v>41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0.015</v>
      </c>
      <c r="T464" s="229">
        <f>S464*H464</f>
        <v>3.82995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233</v>
      </c>
      <c r="AT464" s="230" t="s">
        <v>140</v>
      </c>
      <c r="AU464" s="230" t="s">
        <v>86</v>
      </c>
      <c r="AY464" s="18" t="s">
        <v>138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84</v>
      </c>
      <c r="BK464" s="231">
        <f>ROUND(I464*H464,2)</f>
        <v>0</v>
      </c>
      <c r="BL464" s="18" t="s">
        <v>233</v>
      </c>
      <c r="BM464" s="230" t="s">
        <v>667</v>
      </c>
    </row>
    <row r="465" s="2" customFormat="1">
      <c r="A465" s="39"/>
      <c r="B465" s="40"/>
      <c r="C465" s="41"/>
      <c r="D465" s="234" t="s">
        <v>395</v>
      </c>
      <c r="E465" s="41"/>
      <c r="F465" s="286" t="s">
        <v>668</v>
      </c>
      <c r="G465" s="41"/>
      <c r="H465" s="41"/>
      <c r="I465" s="287"/>
      <c r="J465" s="41"/>
      <c r="K465" s="41"/>
      <c r="L465" s="45"/>
      <c r="M465" s="288"/>
      <c r="N465" s="289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395</v>
      </c>
      <c r="AU465" s="18" t="s">
        <v>86</v>
      </c>
    </row>
    <row r="466" s="13" customFormat="1">
      <c r="A466" s="13"/>
      <c r="B466" s="232"/>
      <c r="C466" s="233"/>
      <c r="D466" s="234" t="s">
        <v>147</v>
      </c>
      <c r="E466" s="235" t="s">
        <v>1</v>
      </c>
      <c r="F466" s="236" t="s">
        <v>669</v>
      </c>
      <c r="G466" s="233"/>
      <c r="H466" s="237">
        <v>255.33</v>
      </c>
      <c r="I466" s="238"/>
      <c r="J466" s="233"/>
      <c r="K466" s="233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147</v>
      </c>
      <c r="AU466" s="243" t="s">
        <v>86</v>
      </c>
      <c r="AV466" s="13" t="s">
        <v>86</v>
      </c>
      <c r="AW466" s="13" t="s">
        <v>32</v>
      </c>
      <c r="AX466" s="13" t="s">
        <v>84</v>
      </c>
      <c r="AY466" s="243" t="s">
        <v>138</v>
      </c>
    </row>
    <row r="467" s="2" customFormat="1" ht="24.15" customHeight="1">
      <c r="A467" s="39"/>
      <c r="B467" s="40"/>
      <c r="C467" s="219" t="s">
        <v>670</v>
      </c>
      <c r="D467" s="219" t="s">
        <v>140</v>
      </c>
      <c r="E467" s="220" t="s">
        <v>671</v>
      </c>
      <c r="F467" s="221" t="s">
        <v>672</v>
      </c>
      <c r="G467" s="222" t="s">
        <v>630</v>
      </c>
      <c r="H467" s="290"/>
      <c r="I467" s="224"/>
      <c r="J467" s="225">
        <f>ROUND(I467*H467,2)</f>
        <v>0</v>
      </c>
      <c r="K467" s="221" t="s">
        <v>144</v>
      </c>
      <c r="L467" s="45"/>
      <c r="M467" s="226" t="s">
        <v>1</v>
      </c>
      <c r="N467" s="227" t="s">
        <v>41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233</v>
      </c>
      <c r="AT467" s="230" t="s">
        <v>140</v>
      </c>
      <c r="AU467" s="230" t="s">
        <v>86</v>
      </c>
      <c r="AY467" s="18" t="s">
        <v>138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84</v>
      </c>
      <c r="BK467" s="231">
        <f>ROUND(I467*H467,2)</f>
        <v>0</v>
      </c>
      <c r="BL467" s="18" t="s">
        <v>233</v>
      </c>
      <c r="BM467" s="230" t="s">
        <v>673</v>
      </c>
    </row>
    <row r="468" s="2" customFormat="1" ht="24.15" customHeight="1">
      <c r="A468" s="39"/>
      <c r="B468" s="40"/>
      <c r="C468" s="219" t="s">
        <v>674</v>
      </c>
      <c r="D468" s="219" t="s">
        <v>140</v>
      </c>
      <c r="E468" s="220" t="s">
        <v>675</v>
      </c>
      <c r="F468" s="221" t="s">
        <v>676</v>
      </c>
      <c r="G468" s="222" t="s">
        <v>630</v>
      </c>
      <c r="H468" s="290"/>
      <c r="I468" s="224"/>
      <c r="J468" s="225">
        <f>ROUND(I468*H468,2)</f>
        <v>0</v>
      </c>
      <c r="K468" s="221" t="s">
        <v>144</v>
      </c>
      <c r="L468" s="45"/>
      <c r="M468" s="226" t="s">
        <v>1</v>
      </c>
      <c r="N468" s="227" t="s">
        <v>41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233</v>
      </c>
      <c r="AT468" s="230" t="s">
        <v>140</v>
      </c>
      <c r="AU468" s="230" t="s">
        <v>86</v>
      </c>
      <c r="AY468" s="18" t="s">
        <v>138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84</v>
      </c>
      <c r="BK468" s="231">
        <f>ROUND(I468*H468,2)</f>
        <v>0</v>
      </c>
      <c r="BL468" s="18" t="s">
        <v>233</v>
      </c>
      <c r="BM468" s="230" t="s">
        <v>677</v>
      </c>
    </row>
    <row r="469" s="2" customFormat="1" ht="33" customHeight="1">
      <c r="A469" s="39"/>
      <c r="B469" s="40"/>
      <c r="C469" s="219" t="s">
        <v>678</v>
      </c>
      <c r="D469" s="219" t="s">
        <v>140</v>
      </c>
      <c r="E469" s="220" t="s">
        <v>679</v>
      </c>
      <c r="F469" s="221" t="s">
        <v>680</v>
      </c>
      <c r="G469" s="222" t="s">
        <v>204</v>
      </c>
      <c r="H469" s="223">
        <v>272.39999999999996</v>
      </c>
      <c r="I469" s="224"/>
      <c r="J469" s="225">
        <f>ROUND(I469*H469,2)</f>
        <v>0</v>
      </c>
      <c r="K469" s="221" t="s">
        <v>1</v>
      </c>
      <c r="L469" s="45"/>
      <c r="M469" s="226" t="s">
        <v>1</v>
      </c>
      <c r="N469" s="227" t="s">
        <v>41</v>
      </c>
      <c r="O469" s="92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233</v>
      </c>
      <c r="AT469" s="230" t="s">
        <v>140</v>
      </c>
      <c r="AU469" s="230" t="s">
        <v>86</v>
      </c>
      <c r="AY469" s="18" t="s">
        <v>138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84</v>
      </c>
      <c r="BK469" s="231">
        <f>ROUND(I469*H469,2)</f>
        <v>0</v>
      </c>
      <c r="BL469" s="18" t="s">
        <v>233</v>
      </c>
      <c r="BM469" s="230" t="s">
        <v>681</v>
      </c>
    </row>
    <row r="470" s="13" customFormat="1">
      <c r="A470" s="13"/>
      <c r="B470" s="232"/>
      <c r="C470" s="233"/>
      <c r="D470" s="234" t="s">
        <v>147</v>
      </c>
      <c r="E470" s="235" t="s">
        <v>1</v>
      </c>
      <c r="F470" s="236" t="s">
        <v>663</v>
      </c>
      <c r="G470" s="233"/>
      <c r="H470" s="237">
        <v>272.39999999999996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147</v>
      </c>
      <c r="AU470" s="243" t="s">
        <v>86</v>
      </c>
      <c r="AV470" s="13" t="s">
        <v>86</v>
      </c>
      <c r="AW470" s="13" t="s">
        <v>32</v>
      </c>
      <c r="AX470" s="13" t="s">
        <v>84</v>
      </c>
      <c r="AY470" s="243" t="s">
        <v>138</v>
      </c>
    </row>
    <row r="471" s="2" customFormat="1" ht="24.15" customHeight="1">
      <c r="A471" s="39"/>
      <c r="B471" s="40"/>
      <c r="C471" s="219" t="s">
        <v>682</v>
      </c>
      <c r="D471" s="219" t="s">
        <v>140</v>
      </c>
      <c r="E471" s="220" t="s">
        <v>683</v>
      </c>
      <c r="F471" s="221" t="s">
        <v>684</v>
      </c>
      <c r="G471" s="222" t="s">
        <v>143</v>
      </c>
      <c r="H471" s="223">
        <v>851.1</v>
      </c>
      <c r="I471" s="224"/>
      <c r="J471" s="225">
        <f>ROUND(I471*H471,2)</f>
        <v>0</v>
      </c>
      <c r="K471" s="221" t="s">
        <v>1</v>
      </c>
      <c r="L471" s="45"/>
      <c r="M471" s="226" t="s">
        <v>1</v>
      </c>
      <c r="N471" s="227" t="s">
        <v>41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233</v>
      </c>
      <c r="AT471" s="230" t="s">
        <v>140</v>
      </c>
      <c r="AU471" s="230" t="s">
        <v>86</v>
      </c>
      <c r="AY471" s="18" t="s">
        <v>138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84</v>
      </c>
      <c r="BK471" s="231">
        <f>ROUND(I471*H471,2)</f>
        <v>0</v>
      </c>
      <c r="BL471" s="18" t="s">
        <v>233</v>
      </c>
      <c r="BM471" s="230" t="s">
        <v>685</v>
      </c>
    </row>
    <row r="472" s="13" customFormat="1">
      <c r="A472" s="13"/>
      <c r="B472" s="232"/>
      <c r="C472" s="233"/>
      <c r="D472" s="234" t="s">
        <v>147</v>
      </c>
      <c r="E472" s="235" t="s">
        <v>1</v>
      </c>
      <c r="F472" s="236" t="s">
        <v>686</v>
      </c>
      <c r="G472" s="233"/>
      <c r="H472" s="237">
        <v>851.1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147</v>
      </c>
      <c r="AU472" s="243" t="s">
        <v>86</v>
      </c>
      <c r="AV472" s="13" t="s">
        <v>86</v>
      </c>
      <c r="AW472" s="13" t="s">
        <v>32</v>
      </c>
      <c r="AX472" s="13" t="s">
        <v>84</v>
      </c>
      <c r="AY472" s="243" t="s">
        <v>138</v>
      </c>
    </row>
    <row r="473" s="2" customFormat="1" ht="24.15" customHeight="1">
      <c r="A473" s="39"/>
      <c r="B473" s="40"/>
      <c r="C473" s="219" t="s">
        <v>687</v>
      </c>
      <c r="D473" s="219" t="s">
        <v>140</v>
      </c>
      <c r="E473" s="220" t="s">
        <v>688</v>
      </c>
      <c r="F473" s="221" t="s">
        <v>689</v>
      </c>
      <c r="G473" s="222" t="s">
        <v>143</v>
      </c>
      <c r="H473" s="223">
        <v>851.1</v>
      </c>
      <c r="I473" s="224"/>
      <c r="J473" s="225">
        <f>ROUND(I473*H473,2)</f>
        <v>0</v>
      </c>
      <c r="K473" s="221" t="s">
        <v>1</v>
      </c>
      <c r="L473" s="45"/>
      <c r="M473" s="226" t="s">
        <v>1</v>
      </c>
      <c r="N473" s="227" t="s">
        <v>41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233</v>
      </c>
      <c r="AT473" s="230" t="s">
        <v>140</v>
      </c>
      <c r="AU473" s="230" t="s">
        <v>86</v>
      </c>
      <c r="AY473" s="18" t="s">
        <v>138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84</v>
      </c>
      <c r="BK473" s="231">
        <f>ROUND(I473*H473,2)</f>
        <v>0</v>
      </c>
      <c r="BL473" s="18" t="s">
        <v>233</v>
      </c>
      <c r="BM473" s="230" t="s">
        <v>690</v>
      </c>
    </row>
    <row r="474" s="13" customFormat="1">
      <c r="A474" s="13"/>
      <c r="B474" s="232"/>
      <c r="C474" s="233"/>
      <c r="D474" s="234" t="s">
        <v>147</v>
      </c>
      <c r="E474" s="235" t="s">
        <v>1</v>
      </c>
      <c r="F474" s="236" t="s">
        <v>686</v>
      </c>
      <c r="G474" s="233"/>
      <c r="H474" s="237">
        <v>851.1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147</v>
      </c>
      <c r="AU474" s="243" t="s">
        <v>86</v>
      </c>
      <c r="AV474" s="13" t="s">
        <v>86</v>
      </c>
      <c r="AW474" s="13" t="s">
        <v>32</v>
      </c>
      <c r="AX474" s="13" t="s">
        <v>84</v>
      </c>
      <c r="AY474" s="243" t="s">
        <v>138</v>
      </c>
    </row>
    <row r="475" s="2" customFormat="1" ht="37.8" customHeight="1">
      <c r="A475" s="39"/>
      <c r="B475" s="40"/>
      <c r="C475" s="219" t="s">
        <v>691</v>
      </c>
      <c r="D475" s="219" t="s">
        <v>140</v>
      </c>
      <c r="E475" s="220" t="s">
        <v>692</v>
      </c>
      <c r="F475" s="221" t="s">
        <v>693</v>
      </c>
      <c r="G475" s="222" t="s">
        <v>143</v>
      </c>
      <c r="H475" s="223">
        <v>255.33</v>
      </c>
      <c r="I475" s="224"/>
      <c r="J475" s="225">
        <f>ROUND(I475*H475,2)</f>
        <v>0</v>
      </c>
      <c r="K475" s="221" t="s">
        <v>1</v>
      </c>
      <c r="L475" s="45"/>
      <c r="M475" s="226" t="s">
        <v>1</v>
      </c>
      <c r="N475" s="227" t="s">
        <v>41</v>
      </c>
      <c r="O475" s="92"/>
      <c r="P475" s="228">
        <f>O475*H475</f>
        <v>0</v>
      </c>
      <c r="Q475" s="228">
        <v>0</v>
      </c>
      <c r="R475" s="228">
        <f>Q475*H475</f>
        <v>0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233</v>
      </c>
      <c r="AT475" s="230" t="s">
        <v>140</v>
      </c>
      <c r="AU475" s="230" t="s">
        <v>86</v>
      </c>
      <c r="AY475" s="18" t="s">
        <v>138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84</v>
      </c>
      <c r="BK475" s="231">
        <f>ROUND(I475*H475,2)</f>
        <v>0</v>
      </c>
      <c r="BL475" s="18" t="s">
        <v>233</v>
      </c>
      <c r="BM475" s="230" t="s">
        <v>694</v>
      </c>
    </row>
    <row r="476" s="13" customFormat="1">
      <c r="A476" s="13"/>
      <c r="B476" s="232"/>
      <c r="C476" s="233"/>
      <c r="D476" s="234" t="s">
        <v>147</v>
      </c>
      <c r="E476" s="235" t="s">
        <v>1</v>
      </c>
      <c r="F476" s="236" t="s">
        <v>669</v>
      </c>
      <c r="G476" s="233"/>
      <c r="H476" s="237">
        <v>255.33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147</v>
      </c>
      <c r="AU476" s="243" t="s">
        <v>86</v>
      </c>
      <c r="AV476" s="13" t="s">
        <v>86</v>
      </c>
      <c r="AW476" s="13" t="s">
        <v>32</v>
      </c>
      <c r="AX476" s="13" t="s">
        <v>84</v>
      </c>
      <c r="AY476" s="243" t="s">
        <v>138</v>
      </c>
    </row>
    <row r="477" s="2" customFormat="1" ht="24.15" customHeight="1">
      <c r="A477" s="39"/>
      <c r="B477" s="40"/>
      <c r="C477" s="219" t="s">
        <v>695</v>
      </c>
      <c r="D477" s="219" t="s">
        <v>140</v>
      </c>
      <c r="E477" s="220" t="s">
        <v>696</v>
      </c>
      <c r="F477" s="221" t="s">
        <v>697</v>
      </c>
      <c r="G477" s="222" t="s">
        <v>1</v>
      </c>
      <c r="H477" s="223">
        <v>58</v>
      </c>
      <c r="I477" s="224"/>
      <c r="J477" s="225">
        <f>ROUND(I477*H477,2)</f>
        <v>0</v>
      </c>
      <c r="K477" s="221" t="s">
        <v>1</v>
      </c>
      <c r="L477" s="45"/>
      <c r="M477" s="226" t="s">
        <v>1</v>
      </c>
      <c r="N477" s="227" t="s">
        <v>41</v>
      </c>
      <c r="O477" s="92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233</v>
      </c>
      <c r="AT477" s="230" t="s">
        <v>140</v>
      </c>
      <c r="AU477" s="230" t="s">
        <v>86</v>
      </c>
      <c r="AY477" s="18" t="s">
        <v>138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84</v>
      </c>
      <c r="BK477" s="231">
        <f>ROUND(I477*H477,2)</f>
        <v>0</v>
      </c>
      <c r="BL477" s="18" t="s">
        <v>233</v>
      </c>
      <c r="BM477" s="230" t="s">
        <v>698</v>
      </c>
    </row>
    <row r="478" s="13" customFormat="1">
      <c r="A478" s="13"/>
      <c r="B478" s="232"/>
      <c r="C478" s="233"/>
      <c r="D478" s="234" t="s">
        <v>147</v>
      </c>
      <c r="E478" s="235" t="s">
        <v>1</v>
      </c>
      <c r="F478" s="236" t="s">
        <v>699</v>
      </c>
      <c r="G478" s="233"/>
      <c r="H478" s="237">
        <v>58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147</v>
      </c>
      <c r="AU478" s="243" t="s">
        <v>86</v>
      </c>
      <c r="AV478" s="13" t="s">
        <v>86</v>
      </c>
      <c r="AW478" s="13" t="s">
        <v>32</v>
      </c>
      <c r="AX478" s="13" t="s">
        <v>84</v>
      </c>
      <c r="AY478" s="243" t="s">
        <v>138</v>
      </c>
    </row>
    <row r="479" s="12" customFormat="1" ht="22.8" customHeight="1">
      <c r="A479" s="12"/>
      <c r="B479" s="203"/>
      <c r="C479" s="204"/>
      <c r="D479" s="205" t="s">
        <v>75</v>
      </c>
      <c r="E479" s="217" t="s">
        <v>700</v>
      </c>
      <c r="F479" s="217" t="s">
        <v>701</v>
      </c>
      <c r="G479" s="204"/>
      <c r="H479" s="204"/>
      <c r="I479" s="207"/>
      <c r="J479" s="218">
        <f>BK479</f>
        <v>0</v>
      </c>
      <c r="K479" s="204"/>
      <c r="L479" s="209"/>
      <c r="M479" s="210"/>
      <c r="N479" s="211"/>
      <c r="O479" s="211"/>
      <c r="P479" s="212">
        <f>SUM(P480:P536)</f>
        <v>0</v>
      </c>
      <c r="Q479" s="211"/>
      <c r="R479" s="212">
        <f>SUM(R480:R536)</f>
        <v>6.384828</v>
      </c>
      <c r="S479" s="211"/>
      <c r="T479" s="213">
        <f>SUM(T480:T536)</f>
        <v>6.116929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4" t="s">
        <v>86</v>
      </c>
      <c r="AT479" s="215" t="s">
        <v>75</v>
      </c>
      <c r="AU479" s="215" t="s">
        <v>84</v>
      </c>
      <c r="AY479" s="214" t="s">
        <v>138</v>
      </c>
      <c r="BK479" s="216">
        <f>SUM(BK480:BK536)</f>
        <v>0</v>
      </c>
    </row>
    <row r="480" s="2" customFormat="1" ht="16.5" customHeight="1">
      <c r="A480" s="39"/>
      <c r="B480" s="40"/>
      <c r="C480" s="219" t="s">
        <v>702</v>
      </c>
      <c r="D480" s="219" t="s">
        <v>140</v>
      </c>
      <c r="E480" s="220" t="s">
        <v>703</v>
      </c>
      <c r="F480" s="221" t="s">
        <v>704</v>
      </c>
      <c r="G480" s="222" t="s">
        <v>143</v>
      </c>
      <c r="H480" s="223">
        <v>851.1</v>
      </c>
      <c r="I480" s="224"/>
      <c r="J480" s="225">
        <f>ROUND(I480*H480,2)</f>
        <v>0</v>
      </c>
      <c r="K480" s="221" t="s">
        <v>144</v>
      </c>
      <c r="L480" s="45"/>
      <c r="M480" s="226" t="s">
        <v>1</v>
      </c>
      <c r="N480" s="227" t="s">
        <v>41</v>
      </c>
      <c r="O480" s="92"/>
      <c r="P480" s="228">
        <f>O480*H480</f>
        <v>0</v>
      </c>
      <c r="Q480" s="228">
        <v>0</v>
      </c>
      <c r="R480" s="228">
        <f>Q480*H480</f>
        <v>0</v>
      </c>
      <c r="S480" s="228">
        <v>0.00594</v>
      </c>
      <c r="T480" s="229">
        <f>S480*H480</f>
        <v>5.055534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233</v>
      </c>
      <c r="AT480" s="230" t="s">
        <v>140</v>
      </c>
      <c r="AU480" s="230" t="s">
        <v>86</v>
      </c>
      <c r="AY480" s="18" t="s">
        <v>138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84</v>
      </c>
      <c r="BK480" s="231">
        <f>ROUND(I480*H480,2)</f>
        <v>0</v>
      </c>
      <c r="BL480" s="18" t="s">
        <v>233</v>
      </c>
      <c r="BM480" s="230" t="s">
        <v>705</v>
      </c>
    </row>
    <row r="481" s="2" customFormat="1">
      <c r="A481" s="39"/>
      <c r="B481" s="40"/>
      <c r="C481" s="41"/>
      <c r="D481" s="234" t="s">
        <v>395</v>
      </c>
      <c r="E481" s="41"/>
      <c r="F481" s="286" t="s">
        <v>706</v>
      </c>
      <c r="G481" s="41"/>
      <c r="H481" s="41"/>
      <c r="I481" s="287"/>
      <c r="J481" s="41"/>
      <c r="K481" s="41"/>
      <c r="L481" s="45"/>
      <c r="M481" s="288"/>
      <c r="N481" s="289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395</v>
      </c>
      <c r="AU481" s="18" t="s">
        <v>86</v>
      </c>
    </row>
    <row r="482" s="13" customFormat="1">
      <c r="A482" s="13"/>
      <c r="B482" s="232"/>
      <c r="C482" s="233"/>
      <c r="D482" s="234" t="s">
        <v>147</v>
      </c>
      <c r="E482" s="235" t="s">
        <v>1</v>
      </c>
      <c r="F482" s="236" t="s">
        <v>707</v>
      </c>
      <c r="G482" s="233"/>
      <c r="H482" s="237">
        <v>851.1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147</v>
      </c>
      <c r="AU482" s="243" t="s">
        <v>86</v>
      </c>
      <c r="AV482" s="13" t="s">
        <v>86</v>
      </c>
      <c r="AW482" s="13" t="s">
        <v>32</v>
      </c>
      <c r="AX482" s="13" t="s">
        <v>84</v>
      </c>
      <c r="AY482" s="243" t="s">
        <v>138</v>
      </c>
    </row>
    <row r="483" s="2" customFormat="1" ht="16.5" customHeight="1">
      <c r="A483" s="39"/>
      <c r="B483" s="40"/>
      <c r="C483" s="219" t="s">
        <v>708</v>
      </c>
      <c r="D483" s="219" t="s">
        <v>140</v>
      </c>
      <c r="E483" s="220" t="s">
        <v>709</v>
      </c>
      <c r="F483" s="221" t="s">
        <v>710</v>
      </c>
      <c r="G483" s="222" t="s">
        <v>211</v>
      </c>
      <c r="H483" s="223">
        <v>10</v>
      </c>
      <c r="I483" s="224"/>
      <c r="J483" s="225">
        <f>ROUND(I483*H483,2)</f>
        <v>0</v>
      </c>
      <c r="K483" s="221" t="s">
        <v>144</v>
      </c>
      <c r="L483" s="45"/>
      <c r="M483" s="226" t="s">
        <v>1</v>
      </c>
      <c r="N483" s="227" t="s">
        <v>41</v>
      </c>
      <c r="O483" s="92"/>
      <c r="P483" s="228">
        <f>O483*H483</f>
        <v>0</v>
      </c>
      <c r="Q483" s="228">
        <v>0</v>
      </c>
      <c r="R483" s="228">
        <f>Q483*H483</f>
        <v>0</v>
      </c>
      <c r="S483" s="228">
        <v>0.00906</v>
      </c>
      <c r="T483" s="229">
        <f>S483*H483</f>
        <v>0.0906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233</v>
      </c>
      <c r="AT483" s="230" t="s">
        <v>140</v>
      </c>
      <c r="AU483" s="230" t="s">
        <v>86</v>
      </c>
      <c r="AY483" s="18" t="s">
        <v>138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84</v>
      </c>
      <c r="BK483" s="231">
        <f>ROUND(I483*H483,2)</f>
        <v>0</v>
      </c>
      <c r="BL483" s="18" t="s">
        <v>233</v>
      </c>
      <c r="BM483" s="230" t="s">
        <v>711</v>
      </c>
    </row>
    <row r="484" s="13" customFormat="1">
      <c r="A484" s="13"/>
      <c r="B484" s="232"/>
      <c r="C484" s="233"/>
      <c r="D484" s="234" t="s">
        <v>147</v>
      </c>
      <c r="E484" s="235" t="s">
        <v>1</v>
      </c>
      <c r="F484" s="236" t="s">
        <v>712</v>
      </c>
      <c r="G484" s="233"/>
      <c r="H484" s="237">
        <v>10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147</v>
      </c>
      <c r="AU484" s="243" t="s">
        <v>86</v>
      </c>
      <c r="AV484" s="13" t="s">
        <v>86</v>
      </c>
      <c r="AW484" s="13" t="s">
        <v>32</v>
      </c>
      <c r="AX484" s="13" t="s">
        <v>84</v>
      </c>
      <c r="AY484" s="243" t="s">
        <v>138</v>
      </c>
    </row>
    <row r="485" s="2" customFormat="1" ht="16.5" customHeight="1">
      <c r="A485" s="39"/>
      <c r="B485" s="40"/>
      <c r="C485" s="219" t="s">
        <v>713</v>
      </c>
      <c r="D485" s="219" t="s">
        <v>140</v>
      </c>
      <c r="E485" s="220" t="s">
        <v>714</v>
      </c>
      <c r="F485" s="221" t="s">
        <v>715</v>
      </c>
      <c r="G485" s="222" t="s">
        <v>204</v>
      </c>
      <c r="H485" s="223">
        <v>114</v>
      </c>
      <c r="I485" s="224"/>
      <c r="J485" s="225">
        <f>ROUND(I485*H485,2)</f>
        <v>0</v>
      </c>
      <c r="K485" s="221" t="s">
        <v>144</v>
      </c>
      <c r="L485" s="45"/>
      <c r="M485" s="226" t="s">
        <v>1</v>
      </c>
      <c r="N485" s="227" t="s">
        <v>41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0.00167</v>
      </c>
      <c r="T485" s="229">
        <f>S485*H485</f>
        <v>0.19038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233</v>
      </c>
      <c r="AT485" s="230" t="s">
        <v>140</v>
      </c>
      <c r="AU485" s="230" t="s">
        <v>86</v>
      </c>
      <c r="AY485" s="18" t="s">
        <v>138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84</v>
      </c>
      <c r="BK485" s="231">
        <f>ROUND(I485*H485,2)</f>
        <v>0</v>
      </c>
      <c r="BL485" s="18" t="s">
        <v>233</v>
      </c>
      <c r="BM485" s="230" t="s">
        <v>716</v>
      </c>
    </row>
    <row r="486" s="13" customFormat="1">
      <c r="A486" s="13"/>
      <c r="B486" s="232"/>
      <c r="C486" s="233"/>
      <c r="D486" s="234" t="s">
        <v>147</v>
      </c>
      <c r="E486" s="235" t="s">
        <v>1</v>
      </c>
      <c r="F486" s="236" t="s">
        <v>717</v>
      </c>
      <c r="G486" s="233"/>
      <c r="H486" s="237">
        <v>114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147</v>
      </c>
      <c r="AU486" s="243" t="s">
        <v>86</v>
      </c>
      <c r="AV486" s="13" t="s">
        <v>86</v>
      </c>
      <c r="AW486" s="13" t="s">
        <v>32</v>
      </c>
      <c r="AX486" s="13" t="s">
        <v>84</v>
      </c>
      <c r="AY486" s="243" t="s">
        <v>138</v>
      </c>
    </row>
    <row r="487" s="2" customFormat="1" ht="16.5" customHeight="1">
      <c r="A487" s="39"/>
      <c r="B487" s="40"/>
      <c r="C487" s="219" t="s">
        <v>718</v>
      </c>
      <c r="D487" s="219" t="s">
        <v>140</v>
      </c>
      <c r="E487" s="220" t="s">
        <v>719</v>
      </c>
      <c r="F487" s="221" t="s">
        <v>720</v>
      </c>
      <c r="G487" s="222" t="s">
        <v>204</v>
      </c>
      <c r="H487" s="223">
        <v>190.5</v>
      </c>
      <c r="I487" s="224"/>
      <c r="J487" s="225">
        <f>ROUND(I487*H487,2)</f>
        <v>0</v>
      </c>
      <c r="K487" s="221" t="s">
        <v>144</v>
      </c>
      <c r="L487" s="45"/>
      <c r="M487" s="226" t="s">
        <v>1</v>
      </c>
      <c r="N487" s="227" t="s">
        <v>41</v>
      </c>
      <c r="O487" s="92"/>
      <c r="P487" s="228">
        <f>O487*H487</f>
        <v>0</v>
      </c>
      <c r="Q487" s="228">
        <v>0</v>
      </c>
      <c r="R487" s="228">
        <f>Q487*H487</f>
        <v>0</v>
      </c>
      <c r="S487" s="228">
        <v>0.00175</v>
      </c>
      <c r="T487" s="229">
        <f>S487*H487</f>
        <v>0.33337500000000004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233</v>
      </c>
      <c r="AT487" s="230" t="s">
        <v>140</v>
      </c>
      <c r="AU487" s="230" t="s">
        <v>86</v>
      </c>
      <c r="AY487" s="18" t="s">
        <v>138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84</v>
      </c>
      <c r="BK487" s="231">
        <f>ROUND(I487*H487,2)</f>
        <v>0</v>
      </c>
      <c r="BL487" s="18" t="s">
        <v>233</v>
      </c>
      <c r="BM487" s="230" t="s">
        <v>721</v>
      </c>
    </row>
    <row r="488" s="13" customFormat="1">
      <c r="A488" s="13"/>
      <c r="B488" s="232"/>
      <c r="C488" s="233"/>
      <c r="D488" s="234" t="s">
        <v>147</v>
      </c>
      <c r="E488" s="235" t="s">
        <v>1</v>
      </c>
      <c r="F488" s="236" t="s">
        <v>722</v>
      </c>
      <c r="G488" s="233"/>
      <c r="H488" s="237">
        <v>31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147</v>
      </c>
      <c r="AU488" s="243" t="s">
        <v>86</v>
      </c>
      <c r="AV488" s="13" t="s">
        <v>86</v>
      </c>
      <c r="AW488" s="13" t="s">
        <v>32</v>
      </c>
      <c r="AX488" s="13" t="s">
        <v>76</v>
      </c>
      <c r="AY488" s="243" t="s">
        <v>138</v>
      </c>
    </row>
    <row r="489" s="13" customFormat="1">
      <c r="A489" s="13"/>
      <c r="B489" s="232"/>
      <c r="C489" s="233"/>
      <c r="D489" s="234" t="s">
        <v>147</v>
      </c>
      <c r="E489" s="235" t="s">
        <v>1</v>
      </c>
      <c r="F489" s="236" t="s">
        <v>723</v>
      </c>
      <c r="G489" s="233"/>
      <c r="H489" s="237">
        <v>79.5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147</v>
      </c>
      <c r="AU489" s="243" t="s">
        <v>86</v>
      </c>
      <c r="AV489" s="13" t="s">
        <v>86</v>
      </c>
      <c r="AW489" s="13" t="s">
        <v>32</v>
      </c>
      <c r="AX489" s="13" t="s">
        <v>76</v>
      </c>
      <c r="AY489" s="243" t="s">
        <v>138</v>
      </c>
    </row>
    <row r="490" s="13" customFormat="1">
      <c r="A490" s="13"/>
      <c r="B490" s="232"/>
      <c r="C490" s="233"/>
      <c r="D490" s="234" t="s">
        <v>147</v>
      </c>
      <c r="E490" s="235" t="s">
        <v>1</v>
      </c>
      <c r="F490" s="236" t="s">
        <v>724</v>
      </c>
      <c r="G490" s="233"/>
      <c r="H490" s="237">
        <v>39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147</v>
      </c>
      <c r="AU490" s="243" t="s">
        <v>86</v>
      </c>
      <c r="AV490" s="13" t="s">
        <v>86</v>
      </c>
      <c r="AW490" s="13" t="s">
        <v>32</v>
      </c>
      <c r="AX490" s="13" t="s">
        <v>76</v>
      </c>
      <c r="AY490" s="243" t="s">
        <v>138</v>
      </c>
    </row>
    <row r="491" s="13" customFormat="1">
      <c r="A491" s="13"/>
      <c r="B491" s="232"/>
      <c r="C491" s="233"/>
      <c r="D491" s="234" t="s">
        <v>147</v>
      </c>
      <c r="E491" s="235" t="s">
        <v>1</v>
      </c>
      <c r="F491" s="236" t="s">
        <v>725</v>
      </c>
      <c r="G491" s="233"/>
      <c r="H491" s="237">
        <v>41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147</v>
      </c>
      <c r="AU491" s="243" t="s">
        <v>86</v>
      </c>
      <c r="AV491" s="13" t="s">
        <v>86</v>
      </c>
      <c r="AW491" s="13" t="s">
        <v>32</v>
      </c>
      <c r="AX491" s="13" t="s">
        <v>76</v>
      </c>
      <c r="AY491" s="243" t="s">
        <v>138</v>
      </c>
    </row>
    <row r="492" s="14" customFormat="1">
      <c r="A492" s="14"/>
      <c r="B492" s="244"/>
      <c r="C492" s="245"/>
      <c r="D492" s="234" t="s">
        <v>147</v>
      </c>
      <c r="E492" s="246" t="s">
        <v>1</v>
      </c>
      <c r="F492" s="247" t="s">
        <v>150</v>
      </c>
      <c r="G492" s="245"/>
      <c r="H492" s="248">
        <v>190.5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147</v>
      </c>
      <c r="AU492" s="254" t="s">
        <v>86</v>
      </c>
      <c r="AV492" s="14" t="s">
        <v>145</v>
      </c>
      <c r="AW492" s="14" t="s">
        <v>32</v>
      </c>
      <c r="AX492" s="14" t="s">
        <v>84</v>
      </c>
      <c r="AY492" s="254" t="s">
        <v>138</v>
      </c>
    </row>
    <row r="493" s="2" customFormat="1" ht="16.5" customHeight="1">
      <c r="A493" s="39"/>
      <c r="B493" s="40"/>
      <c r="C493" s="219" t="s">
        <v>726</v>
      </c>
      <c r="D493" s="219" t="s">
        <v>140</v>
      </c>
      <c r="E493" s="220" t="s">
        <v>727</v>
      </c>
      <c r="F493" s="221" t="s">
        <v>728</v>
      </c>
      <c r="G493" s="222" t="s">
        <v>204</v>
      </c>
      <c r="H493" s="223">
        <v>79.5</v>
      </c>
      <c r="I493" s="224"/>
      <c r="J493" s="225">
        <f>ROUND(I493*H493,2)</f>
        <v>0</v>
      </c>
      <c r="K493" s="221" t="s">
        <v>144</v>
      </c>
      <c r="L493" s="45"/>
      <c r="M493" s="226" t="s">
        <v>1</v>
      </c>
      <c r="N493" s="227" t="s">
        <v>41</v>
      </c>
      <c r="O493" s="92"/>
      <c r="P493" s="228">
        <f>O493*H493</f>
        <v>0</v>
      </c>
      <c r="Q493" s="228">
        <v>0</v>
      </c>
      <c r="R493" s="228">
        <f>Q493*H493</f>
        <v>0</v>
      </c>
      <c r="S493" s="228">
        <v>0.0026</v>
      </c>
      <c r="T493" s="229">
        <f>S493*H493</f>
        <v>0.20669999999999997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233</v>
      </c>
      <c r="AT493" s="230" t="s">
        <v>140</v>
      </c>
      <c r="AU493" s="230" t="s">
        <v>86</v>
      </c>
      <c r="AY493" s="18" t="s">
        <v>138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84</v>
      </c>
      <c r="BK493" s="231">
        <f>ROUND(I493*H493,2)</f>
        <v>0</v>
      </c>
      <c r="BL493" s="18" t="s">
        <v>233</v>
      </c>
      <c r="BM493" s="230" t="s">
        <v>729</v>
      </c>
    </row>
    <row r="494" s="13" customFormat="1">
      <c r="A494" s="13"/>
      <c r="B494" s="232"/>
      <c r="C494" s="233"/>
      <c r="D494" s="234" t="s">
        <v>147</v>
      </c>
      <c r="E494" s="235" t="s">
        <v>1</v>
      </c>
      <c r="F494" s="236" t="s">
        <v>730</v>
      </c>
      <c r="G494" s="233"/>
      <c r="H494" s="237">
        <v>79.5</v>
      </c>
      <c r="I494" s="238"/>
      <c r="J494" s="233"/>
      <c r="K494" s="233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147</v>
      </c>
      <c r="AU494" s="243" t="s">
        <v>86</v>
      </c>
      <c r="AV494" s="13" t="s">
        <v>86</v>
      </c>
      <c r="AW494" s="13" t="s">
        <v>32</v>
      </c>
      <c r="AX494" s="13" t="s">
        <v>84</v>
      </c>
      <c r="AY494" s="243" t="s">
        <v>138</v>
      </c>
    </row>
    <row r="495" s="2" customFormat="1" ht="16.5" customHeight="1">
      <c r="A495" s="39"/>
      <c r="B495" s="40"/>
      <c r="C495" s="219" t="s">
        <v>731</v>
      </c>
      <c r="D495" s="219" t="s">
        <v>140</v>
      </c>
      <c r="E495" s="220" t="s">
        <v>732</v>
      </c>
      <c r="F495" s="221" t="s">
        <v>733</v>
      </c>
      <c r="G495" s="222" t="s">
        <v>204</v>
      </c>
      <c r="H495" s="223">
        <v>61</v>
      </c>
      <c r="I495" s="224"/>
      <c r="J495" s="225">
        <f>ROUND(I495*H495,2)</f>
        <v>0</v>
      </c>
      <c r="K495" s="221" t="s">
        <v>144</v>
      </c>
      <c r="L495" s="45"/>
      <c r="M495" s="226" t="s">
        <v>1</v>
      </c>
      <c r="N495" s="227" t="s">
        <v>41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0.00394</v>
      </c>
      <c r="T495" s="229">
        <f>S495*H495</f>
        <v>0.24034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233</v>
      </c>
      <c r="AT495" s="230" t="s">
        <v>140</v>
      </c>
      <c r="AU495" s="230" t="s">
        <v>86</v>
      </c>
      <c r="AY495" s="18" t="s">
        <v>138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84</v>
      </c>
      <c r="BK495" s="231">
        <f>ROUND(I495*H495,2)</f>
        <v>0</v>
      </c>
      <c r="BL495" s="18" t="s">
        <v>233</v>
      </c>
      <c r="BM495" s="230" t="s">
        <v>734</v>
      </c>
    </row>
    <row r="496" s="13" customFormat="1">
      <c r="A496" s="13"/>
      <c r="B496" s="232"/>
      <c r="C496" s="233"/>
      <c r="D496" s="234" t="s">
        <v>147</v>
      </c>
      <c r="E496" s="235" t="s">
        <v>1</v>
      </c>
      <c r="F496" s="236" t="s">
        <v>735</v>
      </c>
      <c r="G496" s="233"/>
      <c r="H496" s="237">
        <v>61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147</v>
      </c>
      <c r="AU496" s="243" t="s">
        <v>86</v>
      </c>
      <c r="AV496" s="13" t="s">
        <v>86</v>
      </c>
      <c r="AW496" s="13" t="s">
        <v>32</v>
      </c>
      <c r="AX496" s="13" t="s">
        <v>84</v>
      </c>
      <c r="AY496" s="243" t="s">
        <v>138</v>
      </c>
    </row>
    <row r="497" s="2" customFormat="1" ht="37.8" customHeight="1">
      <c r="A497" s="39"/>
      <c r="B497" s="40"/>
      <c r="C497" s="219" t="s">
        <v>736</v>
      </c>
      <c r="D497" s="219" t="s">
        <v>140</v>
      </c>
      <c r="E497" s="220" t="s">
        <v>737</v>
      </c>
      <c r="F497" s="221" t="s">
        <v>738</v>
      </c>
      <c r="G497" s="222" t="s">
        <v>143</v>
      </c>
      <c r="H497" s="223">
        <v>851.1</v>
      </c>
      <c r="I497" s="224"/>
      <c r="J497" s="225">
        <f>ROUND(I497*H497,2)</f>
        <v>0</v>
      </c>
      <c r="K497" s="221" t="s">
        <v>144</v>
      </c>
      <c r="L497" s="45"/>
      <c r="M497" s="226" t="s">
        <v>1</v>
      </c>
      <c r="N497" s="227" t="s">
        <v>41</v>
      </c>
      <c r="O497" s="92"/>
      <c r="P497" s="228">
        <f>O497*H497</f>
        <v>0</v>
      </c>
      <c r="Q497" s="228">
        <v>0.00661</v>
      </c>
      <c r="R497" s="228">
        <f>Q497*H497</f>
        <v>5.625771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233</v>
      </c>
      <c r="AT497" s="230" t="s">
        <v>140</v>
      </c>
      <c r="AU497" s="230" t="s">
        <v>86</v>
      </c>
      <c r="AY497" s="18" t="s">
        <v>138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84</v>
      </c>
      <c r="BK497" s="231">
        <f>ROUND(I497*H497,2)</f>
        <v>0</v>
      </c>
      <c r="BL497" s="18" t="s">
        <v>233</v>
      </c>
      <c r="BM497" s="230" t="s">
        <v>739</v>
      </c>
    </row>
    <row r="498" s="2" customFormat="1">
      <c r="A498" s="39"/>
      <c r="B498" s="40"/>
      <c r="C498" s="41"/>
      <c r="D498" s="234" t="s">
        <v>395</v>
      </c>
      <c r="E498" s="41"/>
      <c r="F498" s="286" t="s">
        <v>740</v>
      </c>
      <c r="G498" s="41"/>
      <c r="H498" s="41"/>
      <c r="I498" s="287"/>
      <c r="J498" s="41"/>
      <c r="K498" s="41"/>
      <c r="L498" s="45"/>
      <c r="M498" s="288"/>
      <c r="N498" s="289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395</v>
      </c>
      <c r="AU498" s="18" t="s">
        <v>86</v>
      </c>
    </row>
    <row r="499" s="13" customFormat="1">
      <c r="A499" s="13"/>
      <c r="B499" s="232"/>
      <c r="C499" s="233"/>
      <c r="D499" s="234" t="s">
        <v>147</v>
      </c>
      <c r="E499" s="235" t="s">
        <v>1</v>
      </c>
      <c r="F499" s="236" t="s">
        <v>655</v>
      </c>
      <c r="G499" s="233"/>
      <c r="H499" s="237">
        <v>851.1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147</v>
      </c>
      <c r="AU499" s="243" t="s">
        <v>86</v>
      </c>
      <c r="AV499" s="13" t="s">
        <v>86</v>
      </c>
      <c r="AW499" s="13" t="s">
        <v>32</v>
      </c>
      <c r="AX499" s="13" t="s">
        <v>84</v>
      </c>
      <c r="AY499" s="243" t="s">
        <v>138</v>
      </c>
    </row>
    <row r="500" s="2" customFormat="1" ht="33" customHeight="1">
      <c r="A500" s="39"/>
      <c r="B500" s="40"/>
      <c r="C500" s="219" t="s">
        <v>741</v>
      </c>
      <c r="D500" s="219" t="s">
        <v>140</v>
      </c>
      <c r="E500" s="220" t="s">
        <v>742</v>
      </c>
      <c r="F500" s="221" t="s">
        <v>743</v>
      </c>
      <c r="G500" s="222" t="s">
        <v>204</v>
      </c>
      <c r="H500" s="223">
        <v>112.9</v>
      </c>
      <c r="I500" s="224"/>
      <c r="J500" s="225">
        <f>ROUND(I500*H500,2)</f>
        <v>0</v>
      </c>
      <c r="K500" s="221" t="s">
        <v>144</v>
      </c>
      <c r="L500" s="45"/>
      <c r="M500" s="226" t="s">
        <v>1</v>
      </c>
      <c r="N500" s="227" t="s">
        <v>41</v>
      </c>
      <c r="O500" s="92"/>
      <c r="P500" s="228">
        <f>O500*H500</f>
        <v>0</v>
      </c>
      <c r="Q500" s="228">
        <v>0.00438</v>
      </c>
      <c r="R500" s="228">
        <f>Q500*H500</f>
        <v>0.49450200000000008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233</v>
      </c>
      <c r="AT500" s="230" t="s">
        <v>140</v>
      </c>
      <c r="AU500" s="230" t="s">
        <v>86</v>
      </c>
      <c r="AY500" s="18" t="s">
        <v>138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84</v>
      </c>
      <c r="BK500" s="231">
        <f>ROUND(I500*H500,2)</f>
        <v>0</v>
      </c>
      <c r="BL500" s="18" t="s">
        <v>233</v>
      </c>
      <c r="BM500" s="230" t="s">
        <v>744</v>
      </c>
    </row>
    <row r="501" s="13" customFormat="1">
      <c r="A501" s="13"/>
      <c r="B501" s="232"/>
      <c r="C501" s="233"/>
      <c r="D501" s="234" t="s">
        <v>147</v>
      </c>
      <c r="E501" s="235" t="s">
        <v>1</v>
      </c>
      <c r="F501" s="236" t="s">
        <v>745</v>
      </c>
      <c r="G501" s="233"/>
      <c r="H501" s="237">
        <v>44.1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147</v>
      </c>
      <c r="AU501" s="243" t="s">
        <v>86</v>
      </c>
      <c r="AV501" s="13" t="s">
        <v>86</v>
      </c>
      <c r="AW501" s="13" t="s">
        <v>32</v>
      </c>
      <c r="AX501" s="13" t="s">
        <v>76</v>
      </c>
      <c r="AY501" s="243" t="s">
        <v>138</v>
      </c>
    </row>
    <row r="502" s="13" customFormat="1">
      <c r="A502" s="13"/>
      <c r="B502" s="232"/>
      <c r="C502" s="233"/>
      <c r="D502" s="234" t="s">
        <v>147</v>
      </c>
      <c r="E502" s="235" t="s">
        <v>1</v>
      </c>
      <c r="F502" s="236" t="s">
        <v>746</v>
      </c>
      <c r="G502" s="233"/>
      <c r="H502" s="237">
        <v>18.4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147</v>
      </c>
      <c r="AU502" s="243" t="s">
        <v>86</v>
      </c>
      <c r="AV502" s="13" t="s">
        <v>86</v>
      </c>
      <c r="AW502" s="13" t="s">
        <v>32</v>
      </c>
      <c r="AX502" s="13" t="s">
        <v>76</v>
      </c>
      <c r="AY502" s="243" t="s">
        <v>138</v>
      </c>
    </row>
    <row r="503" s="13" customFormat="1">
      <c r="A503" s="13"/>
      <c r="B503" s="232"/>
      <c r="C503" s="233"/>
      <c r="D503" s="234" t="s">
        <v>147</v>
      </c>
      <c r="E503" s="235" t="s">
        <v>1</v>
      </c>
      <c r="F503" s="236" t="s">
        <v>747</v>
      </c>
      <c r="G503" s="233"/>
      <c r="H503" s="237">
        <v>25.5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147</v>
      </c>
      <c r="AU503" s="243" t="s">
        <v>86</v>
      </c>
      <c r="AV503" s="13" t="s">
        <v>86</v>
      </c>
      <c r="AW503" s="13" t="s">
        <v>32</v>
      </c>
      <c r="AX503" s="13" t="s">
        <v>76</v>
      </c>
      <c r="AY503" s="243" t="s">
        <v>138</v>
      </c>
    </row>
    <row r="504" s="13" customFormat="1">
      <c r="A504" s="13"/>
      <c r="B504" s="232"/>
      <c r="C504" s="233"/>
      <c r="D504" s="234" t="s">
        <v>147</v>
      </c>
      <c r="E504" s="235" t="s">
        <v>1</v>
      </c>
      <c r="F504" s="236" t="s">
        <v>748</v>
      </c>
      <c r="G504" s="233"/>
      <c r="H504" s="237">
        <v>10.8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147</v>
      </c>
      <c r="AU504" s="243" t="s">
        <v>86</v>
      </c>
      <c r="AV504" s="13" t="s">
        <v>86</v>
      </c>
      <c r="AW504" s="13" t="s">
        <v>32</v>
      </c>
      <c r="AX504" s="13" t="s">
        <v>76</v>
      </c>
      <c r="AY504" s="243" t="s">
        <v>138</v>
      </c>
    </row>
    <row r="505" s="13" customFormat="1">
      <c r="A505" s="13"/>
      <c r="B505" s="232"/>
      <c r="C505" s="233"/>
      <c r="D505" s="234" t="s">
        <v>147</v>
      </c>
      <c r="E505" s="235" t="s">
        <v>1</v>
      </c>
      <c r="F505" s="236" t="s">
        <v>749</v>
      </c>
      <c r="G505" s="233"/>
      <c r="H505" s="237">
        <v>9.6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147</v>
      </c>
      <c r="AU505" s="243" t="s">
        <v>86</v>
      </c>
      <c r="AV505" s="13" t="s">
        <v>86</v>
      </c>
      <c r="AW505" s="13" t="s">
        <v>32</v>
      </c>
      <c r="AX505" s="13" t="s">
        <v>76</v>
      </c>
      <c r="AY505" s="243" t="s">
        <v>138</v>
      </c>
    </row>
    <row r="506" s="13" customFormat="1">
      <c r="A506" s="13"/>
      <c r="B506" s="232"/>
      <c r="C506" s="233"/>
      <c r="D506" s="234" t="s">
        <v>147</v>
      </c>
      <c r="E506" s="235" t="s">
        <v>1</v>
      </c>
      <c r="F506" s="236" t="s">
        <v>750</v>
      </c>
      <c r="G506" s="233"/>
      <c r="H506" s="237">
        <v>4.5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147</v>
      </c>
      <c r="AU506" s="243" t="s">
        <v>86</v>
      </c>
      <c r="AV506" s="13" t="s">
        <v>86</v>
      </c>
      <c r="AW506" s="13" t="s">
        <v>32</v>
      </c>
      <c r="AX506" s="13" t="s">
        <v>76</v>
      </c>
      <c r="AY506" s="243" t="s">
        <v>138</v>
      </c>
    </row>
    <row r="507" s="14" customFormat="1">
      <c r="A507" s="14"/>
      <c r="B507" s="244"/>
      <c r="C507" s="245"/>
      <c r="D507" s="234" t="s">
        <v>147</v>
      </c>
      <c r="E507" s="246" t="s">
        <v>1</v>
      </c>
      <c r="F507" s="247" t="s">
        <v>150</v>
      </c>
      <c r="G507" s="245"/>
      <c r="H507" s="248">
        <v>112.89999999999998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4" t="s">
        <v>147</v>
      </c>
      <c r="AU507" s="254" t="s">
        <v>86</v>
      </c>
      <c r="AV507" s="14" t="s">
        <v>145</v>
      </c>
      <c r="AW507" s="14" t="s">
        <v>32</v>
      </c>
      <c r="AX507" s="14" t="s">
        <v>84</v>
      </c>
      <c r="AY507" s="254" t="s">
        <v>138</v>
      </c>
    </row>
    <row r="508" s="2" customFormat="1" ht="24.15" customHeight="1">
      <c r="A508" s="39"/>
      <c r="B508" s="40"/>
      <c r="C508" s="219" t="s">
        <v>751</v>
      </c>
      <c r="D508" s="219" t="s">
        <v>140</v>
      </c>
      <c r="E508" s="220" t="s">
        <v>752</v>
      </c>
      <c r="F508" s="221" t="s">
        <v>753</v>
      </c>
      <c r="G508" s="222" t="s">
        <v>204</v>
      </c>
      <c r="H508" s="223">
        <v>79.5</v>
      </c>
      <c r="I508" s="224"/>
      <c r="J508" s="225">
        <f>ROUND(I508*H508,2)</f>
        <v>0</v>
      </c>
      <c r="K508" s="221" t="s">
        <v>144</v>
      </c>
      <c r="L508" s="45"/>
      <c r="M508" s="226" t="s">
        <v>1</v>
      </c>
      <c r="N508" s="227" t="s">
        <v>41</v>
      </c>
      <c r="O508" s="92"/>
      <c r="P508" s="228">
        <f>O508*H508</f>
        <v>0</v>
      </c>
      <c r="Q508" s="228">
        <v>0.0016900000000000003</v>
      </c>
      <c r="R508" s="228">
        <f>Q508*H508</f>
        <v>0.13435500000000002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233</v>
      </c>
      <c r="AT508" s="230" t="s">
        <v>140</v>
      </c>
      <c r="AU508" s="230" t="s">
        <v>86</v>
      </c>
      <c r="AY508" s="18" t="s">
        <v>138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84</v>
      </c>
      <c r="BK508" s="231">
        <f>ROUND(I508*H508,2)</f>
        <v>0</v>
      </c>
      <c r="BL508" s="18" t="s">
        <v>233</v>
      </c>
      <c r="BM508" s="230" t="s">
        <v>754</v>
      </c>
    </row>
    <row r="509" s="13" customFormat="1">
      <c r="A509" s="13"/>
      <c r="B509" s="232"/>
      <c r="C509" s="233"/>
      <c r="D509" s="234" t="s">
        <v>147</v>
      </c>
      <c r="E509" s="235" t="s">
        <v>1</v>
      </c>
      <c r="F509" s="236" t="s">
        <v>755</v>
      </c>
      <c r="G509" s="233"/>
      <c r="H509" s="237">
        <v>79.5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147</v>
      </c>
      <c r="AU509" s="243" t="s">
        <v>86</v>
      </c>
      <c r="AV509" s="13" t="s">
        <v>86</v>
      </c>
      <c r="AW509" s="13" t="s">
        <v>32</v>
      </c>
      <c r="AX509" s="13" t="s">
        <v>84</v>
      </c>
      <c r="AY509" s="243" t="s">
        <v>138</v>
      </c>
    </row>
    <row r="510" s="2" customFormat="1" ht="24.15" customHeight="1">
      <c r="A510" s="39"/>
      <c r="B510" s="40"/>
      <c r="C510" s="219" t="s">
        <v>756</v>
      </c>
      <c r="D510" s="219" t="s">
        <v>140</v>
      </c>
      <c r="E510" s="220" t="s">
        <v>757</v>
      </c>
      <c r="F510" s="221" t="s">
        <v>758</v>
      </c>
      <c r="G510" s="222" t="s">
        <v>204</v>
      </c>
      <c r="H510" s="223">
        <v>60</v>
      </c>
      <c r="I510" s="224"/>
      <c r="J510" s="225">
        <f>ROUND(I510*H510,2)</f>
        <v>0</v>
      </c>
      <c r="K510" s="221" t="s">
        <v>144</v>
      </c>
      <c r="L510" s="45"/>
      <c r="M510" s="226" t="s">
        <v>1</v>
      </c>
      <c r="N510" s="227" t="s">
        <v>41</v>
      </c>
      <c r="O510" s="92"/>
      <c r="P510" s="228">
        <f>O510*H510</f>
        <v>0</v>
      </c>
      <c r="Q510" s="228">
        <v>0.00217</v>
      </c>
      <c r="R510" s="228">
        <f>Q510*H510</f>
        <v>0.13020000000000002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233</v>
      </c>
      <c r="AT510" s="230" t="s">
        <v>140</v>
      </c>
      <c r="AU510" s="230" t="s">
        <v>86</v>
      </c>
      <c r="AY510" s="18" t="s">
        <v>138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84</v>
      </c>
      <c r="BK510" s="231">
        <f>ROUND(I510*H510,2)</f>
        <v>0</v>
      </c>
      <c r="BL510" s="18" t="s">
        <v>233</v>
      </c>
      <c r="BM510" s="230" t="s">
        <v>759</v>
      </c>
    </row>
    <row r="511" s="2" customFormat="1">
      <c r="A511" s="39"/>
      <c r="B511" s="40"/>
      <c r="C511" s="41"/>
      <c r="D511" s="234" t="s">
        <v>395</v>
      </c>
      <c r="E511" s="41"/>
      <c r="F511" s="286" t="s">
        <v>760</v>
      </c>
      <c r="G511" s="41"/>
      <c r="H511" s="41"/>
      <c r="I511" s="287"/>
      <c r="J511" s="41"/>
      <c r="K511" s="41"/>
      <c r="L511" s="45"/>
      <c r="M511" s="288"/>
      <c r="N511" s="289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395</v>
      </c>
      <c r="AU511" s="18" t="s">
        <v>86</v>
      </c>
    </row>
    <row r="512" s="13" customFormat="1">
      <c r="A512" s="13"/>
      <c r="B512" s="232"/>
      <c r="C512" s="233"/>
      <c r="D512" s="234" t="s">
        <v>147</v>
      </c>
      <c r="E512" s="235" t="s">
        <v>1</v>
      </c>
      <c r="F512" s="236" t="s">
        <v>761</v>
      </c>
      <c r="G512" s="233"/>
      <c r="H512" s="237">
        <v>60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147</v>
      </c>
      <c r="AU512" s="243" t="s">
        <v>86</v>
      </c>
      <c r="AV512" s="13" t="s">
        <v>86</v>
      </c>
      <c r="AW512" s="13" t="s">
        <v>32</v>
      </c>
      <c r="AX512" s="13" t="s">
        <v>84</v>
      </c>
      <c r="AY512" s="243" t="s">
        <v>138</v>
      </c>
    </row>
    <row r="513" s="2" customFormat="1" ht="24.15" customHeight="1">
      <c r="A513" s="39"/>
      <c r="B513" s="40"/>
      <c r="C513" s="219" t="s">
        <v>762</v>
      </c>
      <c r="D513" s="219" t="s">
        <v>140</v>
      </c>
      <c r="E513" s="220" t="s">
        <v>763</v>
      </c>
      <c r="F513" s="221" t="s">
        <v>764</v>
      </c>
      <c r="G513" s="222" t="s">
        <v>630</v>
      </c>
      <c r="H513" s="290"/>
      <c r="I513" s="224"/>
      <c r="J513" s="225">
        <f>ROUND(I513*H513,2)</f>
        <v>0</v>
      </c>
      <c r="K513" s="221" t="s">
        <v>144</v>
      </c>
      <c r="L513" s="45"/>
      <c r="M513" s="226" t="s">
        <v>1</v>
      </c>
      <c r="N513" s="227" t="s">
        <v>41</v>
      </c>
      <c r="O513" s="92"/>
      <c r="P513" s="228">
        <f>O513*H513</f>
        <v>0</v>
      </c>
      <c r="Q513" s="228">
        <v>0</v>
      </c>
      <c r="R513" s="228">
        <f>Q513*H513</f>
        <v>0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233</v>
      </c>
      <c r="AT513" s="230" t="s">
        <v>140</v>
      </c>
      <c r="AU513" s="230" t="s">
        <v>86</v>
      </c>
      <c r="AY513" s="18" t="s">
        <v>138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84</v>
      </c>
      <c r="BK513" s="231">
        <f>ROUND(I513*H513,2)</f>
        <v>0</v>
      </c>
      <c r="BL513" s="18" t="s">
        <v>233</v>
      </c>
      <c r="BM513" s="230" t="s">
        <v>765</v>
      </c>
    </row>
    <row r="514" s="2" customFormat="1" ht="24.15" customHeight="1">
      <c r="A514" s="39"/>
      <c r="B514" s="40"/>
      <c r="C514" s="219" t="s">
        <v>766</v>
      </c>
      <c r="D514" s="219" t="s">
        <v>140</v>
      </c>
      <c r="E514" s="220" t="s">
        <v>767</v>
      </c>
      <c r="F514" s="221" t="s">
        <v>768</v>
      </c>
      <c r="G514" s="222" t="s">
        <v>630</v>
      </c>
      <c r="H514" s="290"/>
      <c r="I514" s="224"/>
      <c r="J514" s="225">
        <f>ROUND(I514*H514,2)</f>
        <v>0</v>
      </c>
      <c r="K514" s="221" t="s">
        <v>144</v>
      </c>
      <c r="L514" s="45"/>
      <c r="M514" s="226" t="s">
        <v>1</v>
      </c>
      <c r="N514" s="227" t="s">
        <v>41</v>
      </c>
      <c r="O514" s="92"/>
      <c r="P514" s="228">
        <f>O514*H514</f>
        <v>0</v>
      </c>
      <c r="Q514" s="228">
        <v>0</v>
      </c>
      <c r="R514" s="228">
        <f>Q514*H514</f>
        <v>0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233</v>
      </c>
      <c r="AT514" s="230" t="s">
        <v>140</v>
      </c>
      <c r="AU514" s="230" t="s">
        <v>86</v>
      </c>
      <c r="AY514" s="18" t="s">
        <v>138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84</v>
      </c>
      <c r="BK514" s="231">
        <f>ROUND(I514*H514,2)</f>
        <v>0</v>
      </c>
      <c r="BL514" s="18" t="s">
        <v>233</v>
      </c>
      <c r="BM514" s="230" t="s">
        <v>769</v>
      </c>
    </row>
    <row r="515" s="2" customFormat="1" ht="44.25" customHeight="1">
      <c r="A515" s="39"/>
      <c r="B515" s="40"/>
      <c r="C515" s="219" t="s">
        <v>770</v>
      </c>
      <c r="D515" s="219" t="s">
        <v>140</v>
      </c>
      <c r="E515" s="220" t="s">
        <v>771</v>
      </c>
      <c r="F515" s="221" t="s">
        <v>772</v>
      </c>
      <c r="G515" s="222" t="s">
        <v>204</v>
      </c>
      <c r="H515" s="223">
        <v>79.5</v>
      </c>
      <c r="I515" s="224"/>
      <c r="J515" s="225">
        <f>ROUND(I515*H515,2)</f>
        <v>0</v>
      </c>
      <c r="K515" s="221" t="s">
        <v>1</v>
      </c>
      <c r="L515" s="45"/>
      <c r="M515" s="226" t="s">
        <v>1</v>
      </c>
      <c r="N515" s="227" t="s">
        <v>41</v>
      </c>
      <c r="O515" s="92"/>
      <c r="P515" s="228">
        <f>O515*H515</f>
        <v>0</v>
      </c>
      <c r="Q515" s="228">
        <v>0</v>
      </c>
      <c r="R515" s="228">
        <f>Q515*H515</f>
        <v>0</v>
      </c>
      <c r="S515" s="228">
        <v>0</v>
      </c>
      <c r="T515" s="22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233</v>
      </c>
      <c r="AT515" s="230" t="s">
        <v>140</v>
      </c>
      <c r="AU515" s="230" t="s">
        <v>86</v>
      </c>
      <c r="AY515" s="18" t="s">
        <v>138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84</v>
      </c>
      <c r="BK515" s="231">
        <f>ROUND(I515*H515,2)</f>
        <v>0</v>
      </c>
      <c r="BL515" s="18" t="s">
        <v>233</v>
      </c>
      <c r="BM515" s="230" t="s">
        <v>773</v>
      </c>
    </row>
    <row r="516" s="13" customFormat="1">
      <c r="A516" s="13"/>
      <c r="B516" s="232"/>
      <c r="C516" s="233"/>
      <c r="D516" s="234" t="s">
        <v>147</v>
      </c>
      <c r="E516" s="235" t="s">
        <v>1</v>
      </c>
      <c r="F516" s="236" t="s">
        <v>774</v>
      </c>
      <c r="G516" s="233"/>
      <c r="H516" s="237">
        <v>79.5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147</v>
      </c>
      <c r="AU516" s="243" t="s">
        <v>86</v>
      </c>
      <c r="AV516" s="13" t="s">
        <v>86</v>
      </c>
      <c r="AW516" s="13" t="s">
        <v>32</v>
      </c>
      <c r="AX516" s="13" t="s">
        <v>84</v>
      </c>
      <c r="AY516" s="243" t="s">
        <v>138</v>
      </c>
    </row>
    <row r="517" s="2" customFormat="1" ht="33" customHeight="1">
      <c r="A517" s="39"/>
      <c r="B517" s="40"/>
      <c r="C517" s="219" t="s">
        <v>775</v>
      </c>
      <c r="D517" s="219" t="s">
        <v>140</v>
      </c>
      <c r="E517" s="220" t="s">
        <v>776</v>
      </c>
      <c r="F517" s="221" t="s">
        <v>777</v>
      </c>
      <c r="G517" s="222" t="s">
        <v>204</v>
      </c>
      <c r="H517" s="223">
        <v>79.5</v>
      </c>
      <c r="I517" s="224"/>
      <c r="J517" s="225">
        <f>ROUND(I517*H517,2)</f>
        <v>0</v>
      </c>
      <c r="K517" s="221" t="s">
        <v>1</v>
      </c>
      <c r="L517" s="45"/>
      <c r="M517" s="226" t="s">
        <v>1</v>
      </c>
      <c r="N517" s="227" t="s">
        <v>41</v>
      </c>
      <c r="O517" s="92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233</v>
      </c>
      <c r="AT517" s="230" t="s">
        <v>140</v>
      </c>
      <c r="AU517" s="230" t="s">
        <v>86</v>
      </c>
      <c r="AY517" s="18" t="s">
        <v>138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84</v>
      </c>
      <c r="BK517" s="231">
        <f>ROUND(I517*H517,2)</f>
        <v>0</v>
      </c>
      <c r="BL517" s="18" t="s">
        <v>233</v>
      </c>
      <c r="BM517" s="230" t="s">
        <v>778</v>
      </c>
    </row>
    <row r="518" s="13" customFormat="1">
      <c r="A518" s="13"/>
      <c r="B518" s="232"/>
      <c r="C518" s="233"/>
      <c r="D518" s="234" t="s">
        <v>147</v>
      </c>
      <c r="E518" s="235" t="s">
        <v>1</v>
      </c>
      <c r="F518" s="236" t="s">
        <v>779</v>
      </c>
      <c r="G518" s="233"/>
      <c r="H518" s="237">
        <v>79.5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147</v>
      </c>
      <c r="AU518" s="243" t="s">
        <v>86</v>
      </c>
      <c r="AV518" s="13" t="s">
        <v>86</v>
      </c>
      <c r="AW518" s="13" t="s">
        <v>32</v>
      </c>
      <c r="AX518" s="13" t="s">
        <v>84</v>
      </c>
      <c r="AY518" s="243" t="s">
        <v>138</v>
      </c>
    </row>
    <row r="519" s="2" customFormat="1" ht="37.8" customHeight="1">
      <c r="A519" s="39"/>
      <c r="B519" s="40"/>
      <c r="C519" s="219" t="s">
        <v>780</v>
      </c>
      <c r="D519" s="219" t="s">
        <v>140</v>
      </c>
      <c r="E519" s="220" t="s">
        <v>781</v>
      </c>
      <c r="F519" s="221" t="s">
        <v>782</v>
      </c>
      <c r="G519" s="222" t="s">
        <v>204</v>
      </c>
      <c r="H519" s="223">
        <v>17</v>
      </c>
      <c r="I519" s="224"/>
      <c r="J519" s="225">
        <f>ROUND(I519*H519,2)</f>
        <v>0</v>
      </c>
      <c r="K519" s="221" t="s">
        <v>1</v>
      </c>
      <c r="L519" s="45"/>
      <c r="M519" s="226" t="s">
        <v>1</v>
      </c>
      <c r="N519" s="227" t="s">
        <v>41</v>
      </c>
      <c r="O519" s="92"/>
      <c r="P519" s="228">
        <f>O519*H519</f>
        <v>0</v>
      </c>
      <c r="Q519" s="228">
        <v>0</v>
      </c>
      <c r="R519" s="228">
        <f>Q519*H519</f>
        <v>0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233</v>
      </c>
      <c r="AT519" s="230" t="s">
        <v>140</v>
      </c>
      <c r="AU519" s="230" t="s">
        <v>86</v>
      </c>
      <c r="AY519" s="18" t="s">
        <v>138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84</v>
      </c>
      <c r="BK519" s="231">
        <f>ROUND(I519*H519,2)</f>
        <v>0</v>
      </c>
      <c r="BL519" s="18" t="s">
        <v>233</v>
      </c>
      <c r="BM519" s="230" t="s">
        <v>783</v>
      </c>
    </row>
    <row r="520" s="13" customFormat="1">
      <c r="A520" s="13"/>
      <c r="B520" s="232"/>
      <c r="C520" s="233"/>
      <c r="D520" s="234" t="s">
        <v>147</v>
      </c>
      <c r="E520" s="235" t="s">
        <v>1</v>
      </c>
      <c r="F520" s="236" t="s">
        <v>784</v>
      </c>
      <c r="G520" s="233"/>
      <c r="H520" s="237">
        <v>17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147</v>
      </c>
      <c r="AU520" s="243" t="s">
        <v>86</v>
      </c>
      <c r="AV520" s="13" t="s">
        <v>86</v>
      </c>
      <c r="AW520" s="13" t="s">
        <v>32</v>
      </c>
      <c r="AX520" s="13" t="s">
        <v>84</v>
      </c>
      <c r="AY520" s="243" t="s">
        <v>138</v>
      </c>
    </row>
    <row r="521" s="2" customFormat="1" ht="37.8" customHeight="1">
      <c r="A521" s="39"/>
      <c r="B521" s="40"/>
      <c r="C521" s="219" t="s">
        <v>785</v>
      </c>
      <c r="D521" s="219" t="s">
        <v>140</v>
      </c>
      <c r="E521" s="220" t="s">
        <v>786</v>
      </c>
      <c r="F521" s="221" t="s">
        <v>787</v>
      </c>
      <c r="G521" s="222" t="s">
        <v>204</v>
      </c>
      <c r="H521" s="223">
        <v>39</v>
      </c>
      <c r="I521" s="224"/>
      <c r="J521" s="225">
        <f>ROUND(I521*H521,2)</f>
        <v>0</v>
      </c>
      <c r="K521" s="221" t="s">
        <v>1</v>
      </c>
      <c r="L521" s="45"/>
      <c r="M521" s="226" t="s">
        <v>1</v>
      </c>
      <c r="N521" s="227" t="s">
        <v>41</v>
      </c>
      <c r="O521" s="92"/>
      <c r="P521" s="228">
        <f>O521*H521</f>
        <v>0</v>
      </c>
      <c r="Q521" s="228">
        <v>0</v>
      </c>
      <c r="R521" s="228">
        <f>Q521*H521</f>
        <v>0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233</v>
      </c>
      <c r="AT521" s="230" t="s">
        <v>140</v>
      </c>
      <c r="AU521" s="230" t="s">
        <v>86</v>
      </c>
      <c r="AY521" s="18" t="s">
        <v>138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84</v>
      </c>
      <c r="BK521" s="231">
        <f>ROUND(I521*H521,2)</f>
        <v>0</v>
      </c>
      <c r="BL521" s="18" t="s">
        <v>233</v>
      </c>
      <c r="BM521" s="230" t="s">
        <v>788</v>
      </c>
    </row>
    <row r="522" s="13" customFormat="1">
      <c r="A522" s="13"/>
      <c r="B522" s="232"/>
      <c r="C522" s="233"/>
      <c r="D522" s="234" t="s">
        <v>147</v>
      </c>
      <c r="E522" s="235" t="s">
        <v>1</v>
      </c>
      <c r="F522" s="236" t="s">
        <v>789</v>
      </c>
      <c r="G522" s="233"/>
      <c r="H522" s="237">
        <v>39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147</v>
      </c>
      <c r="AU522" s="243" t="s">
        <v>86</v>
      </c>
      <c r="AV522" s="13" t="s">
        <v>86</v>
      </c>
      <c r="AW522" s="13" t="s">
        <v>32</v>
      </c>
      <c r="AX522" s="13" t="s">
        <v>84</v>
      </c>
      <c r="AY522" s="243" t="s">
        <v>138</v>
      </c>
    </row>
    <row r="523" s="2" customFormat="1" ht="37.8" customHeight="1">
      <c r="A523" s="39"/>
      <c r="B523" s="40"/>
      <c r="C523" s="219" t="s">
        <v>790</v>
      </c>
      <c r="D523" s="219" t="s">
        <v>140</v>
      </c>
      <c r="E523" s="220" t="s">
        <v>791</v>
      </c>
      <c r="F523" s="221" t="s">
        <v>792</v>
      </c>
      <c r="G523" s="222" t="s">
        <v>204</v>
      </c>
      <c r="H523" s="223">
        <v>30</v>
      </c>
      <c r="I523" s="224"/>
      <c r="J523" s="225">
        <f>ROUND(I523*H523,2)</f>
        <v>0</v>
      </c>
      <c r="K523" s="221" t="s">
        <v>1</v>
      </c>
      <c r="L523" s="45"/>
      <c r="M523" s="226" t="s">
        <v>1</v>
      </c>
      <c r="N523" s="227" t="s">
        <v>41</v>
      </c>
      <c r="O523" s="92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233</v>
      </c>
      <c r="AT523" s="230" t="s">
        <v>140</v>
      </c>
      <c r="AU523" s="230" t="s">
        <v>86</v>
      </c>
      <c r="AY523" s="18" t="s">
        <v>138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84</v>
      </c>
      <c r="BK523" s="231">
        <f>ROUND(I523*H523,2)</f>
        <v>0</v>
      </c>
      <c r="BL523" s="18" t="s">
        <v>233</v>
      </c>
      <c r="BM523" s="230" t="s">
        <v>793</v>
      </c>
    </row>
    <row r="524" s="13" customFormat="1">
      <c r="A524" s="13"/>
      <c r="B524" s="232"/>
      <c r="C524" s="233"/>
      <c r="D524" s="234" t="s">
        <v>147</v>
      </c>
      <c r="E524" s="235" t="s">
        <v>1</v>
      </c>
      <c r="F524" s="236" t="s">
        <v>794</v>
      </c>
      <c r="G524" s="233"/>
      <c r="H524" s="237">
        <v>30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147</v>
      </c>
      <c r="AU524" s="243" t="s">
        <v>86</v>
      </c>
      <c r="AV524" s="13" t="s">
        <v>86</v>
      </c>
      <c r="AW524" s="13" t="s">
        <v>32</v>
      </c>
      <c r="AX524" s="13" t="s">
        <v>84</v>
      </c>
      <c r="AY524" s="243" t="s">
        <v>138</v>
      </c>
    </row>
    <row r="525" s="2" customFormat="1" ht="33" customHeight="1">
      <c r="A525" s="39"/>
      <c r="B525" s="40"/>
      <c r="C525" s="219" t="s">
        <v>795</v>
      </c>
      <c r="D525" s="219" t="s">
        <v>140</v>
      </c>
      <c r="E525" s="220" t="s">
        <v>796</v>
      </c>
      <c r="F525" s="221" t="s">
        <v>797</v>
      </c>
      <c r="G525" s="222" t="s">
        <v>204</v>
      </c>
      <c r="H525" s="223">
        <v>60</v>
      </c>
      <c r="I525" s="224"/>
      <c r="J525" s="225">
        <f>ROUND(I525*H525,2)</f>
        <v>0</v>
      </c>
      <c r="K525" s="221" t="s">
        <v>1</v>
      </c>
      <c r="L525" s="45"/>
      <c r="M525" s="226" t="s">
        <v>1</v>
      </c>
      <c r="N525" s="227" t="s">
        <v>41</v>
      </c>
      <c r="O525" s="92"/>
      <c r="P525" s="228">
        <f>O525*H525</f>
        <v>0</v>
      </c>
      <c r="Q525" s="228">
        <v>0</v>
      </c>
      <c r="R525" s="228">
        <f>Q525*H525</f>
        <v>0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233</v>
      </c>
      <c r="AT525" s="230" t="s">
        <v>140</v>
      </c>
      <c r="AU525" s="230" t="s">
        <v>86</v>
      </c>
      <c r="AY525" s="18" t="s">
        <v>138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84</v>
      </c>
      <c r="BK525" s="231">
        <f>ROUND(I525*H525,2)</f>
        <v>0</v>
      </c>
      <c r="BL525" s="18" t="s">
        <v>233</v>
      </c>
      <c r="BM525" s="230" t="s">
        <v>798</v>
      </c>
    </row>
    <row r="526" s="13" customFormat="1">
      <c r="A526" s="13"/>
      <c r="B526" s="232"/>
      <c r="C526" s="233"/>
      <c r="D526" s="234" t="s">
        <v>147</v>
      </c>
      <c r="E526" s="235" t="s">
        <v>1</v>
      </c>
      <c r="F526" s="236" t="s">
        <v>799</v>
      </c>
      <c r="G526" s="233"/>
      <c r="H526" s="237">
        <v>60</v>
      </c>
      <c r="I526" s="238"/>
      <c r="J526" s="233"/>
      <c r="K526" s="233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147</v>
      </c>
      <c r="AU526" s="243" t="s">
        <v>86</v>
      </c>
      <c r="AV526" s="13" t="s">
        <v>86</v>
      </c>
      <c r="AW526" s="13" t="s">
        <v>32</v>
      </c>
      <c r="AX526" s="13" t="s">
        <v>84</v>
      </c>
      <c r="AY526" s="243" t="s">
        <v>138</v>
      </c>
    </row>
    <row r="527" s="2" customFormat="1" ht="37.8" customHeight="1">
      <c r="A527" s="39"/>
      <c r="B527" s="40"/>
      <c r="C527" s="219" t="s">
        <v>800</v>
      </c>
      <c r="D527" s="219" t="s">
        <v>140</v>
      </c>
      <c r="E527" s="220" t="s">
        <v>801</v>
      </c>
      <c r="F527" s="221" t="s">
        <v>802</v>
      </c>
      <c r="G527" s="222" t="s">
        <v>204</v>
      </c>
      <c r="H527" s="223">
        <v>28</v>
      </c>
      <c r="I527" s="224"/>
      <c r="J527" s="225">
        <f>ROUND(I527*H527,2)</f>
        <v>0</v>
      </c>
      <c r="K527" s="221" t="s">
        <v>1</v>
      </c>
      <c r="L527" s="45"/>
      <c r="M527" s="226" t="s">
        <v>1</v>
      </c>
      <c r="N527" s="227" t="s">
        <v>41</v>
      </c>
      <c r="O527" s="92"/>
      <c r="P527" s="228">
        <f>O527*H527</f>
        <v>0</v>
      </c>
      <c r="Q527" s="228">
        <v>0</v>
      </c>
      <c r="R527" s="228">
        <f>Q527*H527</f>
        <v>0</v>
      </c>
      <c r="S527" s="228">
        <v>0</v>
      </c>
      <c r="T527" s="22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0" t="s">
        <v>233</v>
      </c>
      <c r="AT527" s="230" t="s">
        <v>140</v>
      </c>
      <c r="AU527" s="230" t="s">
        <v>86</v>
      </c>
      <c r="AY527" s="18" t="s">
        <v>138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8" t="s">
        <v>84</v>
      </c>
      <c r="BK527" s="231">
        <f>ROUND(I527*H527,2)</f>
        <v>0</v>
      </c>
      <c r="BL527" s="18" t="s">
        <v>233</v>
      </c>
      <c r="BM527" s="230" t="s">
        <v>803</v>
      </c>
    </row>
    <row r="528" s="13" customFormat="1">
      <c r="A528" s="13"/>
      <c r="B528" s="232"/>
      <c r="C528" s="233"/>
      <c r="D528" s="234" t="s">
        <v>147</v>
      </c>
      <c r="E528" s="235" t="s">
        <v>1</v>
      </c>
      <c r="F528" s="236" t="s">
        <v>804</v>
      </c>
      <c r="G528" s="233"/>
      <c r="H528" s="237">
        <v>28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147</v>
      </c>
      <c r="AU528" s="243" t="s">
        <v>86</v>
      </c>
      <c r="AV528" s="13" t="s">
        <v>86</v>
      </c>
      <c r="AW528" s="13" t="s">
        <v>32</v>
      </c>
      <c r="AX528" s="13" t="s">
        <v>84</v>
      </c>
      <c r="AY528" s="243" t="s">
        <v>138</v>
      </c>
    </row>
    <row r="529" s="2" customFormat="1" ht="24.15" customHeight="1">
      <c r="A529" s="39"/>
      <c r="B529" s="40"/>
      <c r="C529" s="219" t="s">
        <v>805</v>
      </c>
      <c r="D529" s="219" t="s">
        <v>140</v>
      </c>
      <c r="E529" s="220" t="s">
        <v>806</v>
      </c>
      <c r="F529" s="221" t="s">
        <v>807</v>
      </c>
      <c r="G529" s="222" t="s">
        <v>204</v>
      </c>
      <c r="H529" s="223">
        <v>79.5</v>
      </c>
      <c r="I529" s="224"/>
      <c r="J529" s="225">
        <f>ROUND(I529*H529,2)</f>
        <v>0</v>
      </c>
      <c r="K529" s="221" t="s">
        <v>1</v>
      </c>
      <c r="L529" s="45"/>
      <c r="M529" s="226" t="s">
        <v>1</v>
      </c>
      <c r="N529" s="227" t="s">
        <v>41</v>
      </c>
      <c r="O529" s="92"/>
      <c r="P529" s="228">
        <f>O529*H529</f>
        <v>0</v>
      </c>
      <c r="Q529" s="228">
        <v>0</v>
      </c>
      <c r="R529" s="228">
        <f>Q529*H529</f>
        <v>0</v>
      </c>
      <c r="S529" s="228">
        <v>0</v>
      </c>
      <c r="T529" s="22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0" t="s">
        <v>233</v>
      </c>
      <c r="AT529" s="230" t="s">
        <v>140</v>
      </c>
      <c r="AU529" s="230" t="s">
        <v>86</v>
      </c>
      <c r="AY529" s="18" t="s">
        <v>138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8" t="s">
        <v>84</v>
      </c>
      <c r="BK529" s="231">
        <f>ROUND(I529*H529,2)</f>
        <v>0</v>
      </c>
      <c r="BL529" s="18" t="s">
        <v>233</v>
      </c>
      <c r="BM529" s="230" t="s">
        <v>808</v>
      </c>
    </row>
    <row r="530" s="13" customFormat="1">
      <c r="A530" s="13"/>
      <c r="B530" s="232"/>
      <c r="C530" s="233"/>
      <c r="D530" s="234" t="s">
        <v>147</v>
      </c>
      <c r="E530" s="235" t="s">
        <v>1</v>
      </c>
      <c r="F530" s="236" t="s">
        <v>809</v>
      </c>
      <c r="G530" s="233"/>
      <c r="H530" s="237">
        <v>79.5</v>
      </c>
      <c r="I530" s="238"/>
      <c r="J530" s="233"/>
      <c r="K530" s="233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147</v>
      </c>
      <c r="AU530" s="243" t="s">
        <v>86</v>
      </c>
      <c r="AV530" s="13" t="s">
        <v>86</v>
      </c>
      <c r="AW530" s="13" t="s">
        <v>32</v>
      </c>
      <c r="AX530" s="13" t="s">
        <v>84</v>
      </c>
      <c r="AY530" s="243" t="s">
        <v>138</v>
      </c>
    </row>
    <row r="531" s="2" customFormat="1" ht="49.05" customHeight="1">
      <c r="A531" s="39"/>
      <c r="B531" s="40"/>
      <c r="C531" s="219" t="s">
        <v>810</v>
      </c>
      <c r="D531" s="219" t="s">
        <v>140</v>
      </c>
      <c r="E531" s="220" t="s">
        <v>811</v>
      </c>
      <c r="F531" s="221" t="s">
        <v>812</v>
      </c>
      <c r="G531" s="222" t="s">
        <v>211</v>
      </c>
      <c r="H531" s="223">
        <v>16</v>
      </c>
      <c r="I531" s="224"/>
      <c r="J531" s="225">
        <f>ROUND(I531*H531,2)</f>
        <v>0</v>
      </c>
      <c r="K531" s="221" t="s">
        <v>1</v>
      </c>
      <c r="L531" s="45"/>
      <c r="M531" s="226" t="s">
        <v>1</v>
      </c>
      <c r="N531" s="227" t="s">
        <v>41</v>
      </c>
      <c r="O531" s="92"/>
      <c r="P531" s="228">
        <f>O531*H531</f>
        <v>0</v>
      </c>
      <c r="Q531" s="228">
        <v>0</v>
      </c>
      <c r="R531" s="228">
        <f>Q531*H531</f>
        <v>0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233</v>
      </c>
      <c r="AT531" s="230" t="s">
        <v>140</v>
      </c>
      <c r="AU531" s="230" t="s">
        <v>86</v>
      </c>
      <c r="AY531" s="18" t="s">
        <v>138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84</v>
      </c>
      <c r="BK531" s="231">
        <f>ROUND(I531*H531,2)</f>
        <v>0</v>
      </c>
      <c r="BL531" s="18" t="s">
        <v>233</v>
      </c>
      <c r="BM531" s="230" t="s">
        <v>813</v>
      </c>
    </row>
    <row r="532" s="13" customFormat="1">
      <c r="A532" s="13"/>
      <c r="B532" s="232"/>
      <c r="C532" s="233"/>
      <c r="D532" s="234" t="s">
        <v>147</v>
      </c>
      <c r="E532" s="235" t="s">
        <v>1</v>
      </c>
      <c r="F532" s="236" t="s">
        <v>814</v>
      </c>
      <c r="G532" s="233"/>
      <c r="H532" s="237">
        <v>16</v>
      </c>
      <c r="I532" s="238"/>
      <c r="J532" s="233"/>
      <c r="K532" s="233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147</v>
      </c>
      <c r="AU532" s="243" t="s">
        <v>86</v>
      </c>
      <c r="AV532" s="13" t="s">
        <v>86</v>
      </c>
      <c r="AW532" s="13" t="s">
        <v>32</v>
      </c>
      <c r="AX532" s="13" t="s">
        <v>84</v>
      </c>
      <c r="AY532" s="243" t="s">
        <v>138</v>
      </c>
    </row>
    <row r="533" s="2" customFormat="1" ht="24.15" customHeight="1">
      <c r="A533" s="39"/>
      <c r="B533" s="40"/>
      <c r="C533" s="219" t="s">
        <v>815</v>
      </c>
      <c r="D533" s="219" t="s">
        <v>140</v>
      </c>
      <c r="E533" s="220" t="s">
        <v>816</v>
      </c>
      <c r="F533" s="221" t="s">
        <v>817</v>
      </c>
      <c r="G533" s="222" t="s">
        <v>204</v>
      </c>
      <c r="H533" s="223">
        <v>178</v>
      </c>
      <c r="I533" s="224"/>
      <c r="J533" s="225">
        <f>ROUND(I533*H533,2)</f>
        <v>0</v>
      </c>
      <c r="K533" s="221" t="s">
        <v>1</v>
      </c>
      <c r="L533" s="45"/>
      <c r="M533" s="226" t="s">
        <v>1</v>
      </c>
      <c r="N533" s="227" t="s">
        <v>41</v>
      </c>
      <c r="O533" s="92"/>
      <c r="P533" s="228">
        <f>O533*H533</f>
        <v>0</v>
      </c>
      <c r="Q533" s="228">
        <v>0</v>
      </c>
      <c r="R533" s="228">
        <f>Q533*H533</f>
        <v>0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233</v>
      </c>
      <c r="AT533" s="230" t="s">
        <v>140</v>
      </c>
      <c r="AU533" s="230" t="s">
        <v>86</v>
      </c>
      <c r="AY533" s="18" t="s">
        <v>138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84</v>
      </c>
      <c r="BK533" s="231">
        <f>ROUND(I533*H533,2)</f>
        <v>0</v>
      </c>
      <c r="BL533" s="18" t="s">
        <v>233</v>
      </c>
      <c r="BM533" s="230" t="s">
        <v>818</v>
      </c>
    </row>
    <row r="534" s="13" customFormat="1">
      <c r="A534" s="13"/>
      <c r="B534" s="232"/>
      <c r="C534" s="233"/>
      <c r="D534" s="234" t="s">
        <v>147</v>
      </c>
      <c r="E534" s="235" t="s">
        <v>1</v>
      </c>
      <c r="F534" s="236" t="s">
        <v>819</v>
      </c>
      <c r="G534" s="233"/>
      <c r="H534" s="237">
        <v>178</v>
      </c>
      <c r="I534" s="238"/>
      <c r="J534" s="233"/>
      <c r="K534" s="233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147</v>
      </c>
      <c r="AU534" s="243" t="s">
        <v>86</v>
      </c>
      <c r="AV534" s="13" t="s">
        <v>86</v>
      </c>
      <c r="AW534" s="13" t="s">
        <v>32</v>
      </c>
      <c r="AX534" s="13" t="s">
        <v>84</v>
      </c>
      <c r="AY534" s="243" t="s">
        <v>138</v>
      </c>
    </row>
    <row r="535" s="2" customFormat="1" ht="76.35" customHeight="1">
      <c r="A535" s="39"/>
      <c r="B535" s="40"/>
      <c r="C535" s="219" t="s">
        <v>820</v>
      </c>
      <c r="D535" s="219" t="s">
        <v>140</v>
      </c>
      <c r="E535" s="220" t="s">
        <v>821</v>
      </c>
      <c r="F535" s="221" t="s">
        <v>822</v>
      </c>
      <c r="G535" s="222" t="s">
        <v>204</v>
      </c>
      <c r="H535" s="223">
        <v>7.5</v>
      </c>
      <c r="I535" s="224"/>
      <c r="J535" s="225">
        <f>ROUND(I535*H535,2)</f>
        <v>0</v>
      </c>
      <c r="K535" s="221" t="s">
        <v>1</v>
      </c>
      <c r="L535" s="45"/>
      <c r="M535" s="226" t="s">
        <v>1</v>
      </c>
      <c r="N535" s="227" t="s">
        <v>41</v>
      </c>
      <c r="O535" s="92"/>
      <c r="P535" s="228">
        <f>O535*H535</f>
        <v>0</v>
      </c>
      <c r="Q535" s="228">
        <v>0</v>
      </c>
      <c r="R535" s="228">
        <f>Q535*H535</f>
        <v>0</v>
      </c>
      <c r="S535" s="228">
        <v>0</v>
      </c>
      <c r="T535" s="22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0" t="s">
        <v>233</v>
      </c>
      <c r="AT535" s="230" t="s">
        <v>140</v>
      </c>
      <c r="AU535" s="230" t="s">
        <v>86</v>
      </c>
      <c r="AY535" s="18" t="s">
        <v>138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8" t="s">
        <v>84</v>
      </c>
      <c r="BK535" s="231">
        <f>ROUND(I535*H535,2)</f>
        <v>0</v>
      </c>
      <c r="BL535" s="18" t="s">
        <v>233</v>
      </c>
      <c r="BM535" s="230" t="s">
        <v>823</v>
      </c>
    </row>
    <row r="536" s="13" customFormat="1">
      <c r="A536" s="13"/>
      <c r="B536" s="232"/>
      <c r="C536" s="233"/>
      <c r="D536" s="234" t="s">
        <v>147</v>
      </c>
      <c r="E536" s="235" t="s">
        <v>1</v>
      </c>
      <c r="F536" s="236" t="s">
        <v>824</v>
      </c>
      <c r="G536" s="233"/>
      <c r="H536" s="237">
        <v>7.5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147</v>
      </c>
      <c r="AU536" s="243" t="s">
        <v>86</v>
      </c>
      <c r="AV536" s="13" t="s">
        <v>86</v>
      </c>
      <c r="AW536" s="13" t="s">
        <v>32</v>
      </c>
      <c r="AX536" s="13" t="s">
        <v>84</v>
      </c>
      <c r="AY536" s="243" t="s">
        <v>138</v>
      </c>
    </row>
    <row r="537" s="12" customFormat="1" ht="22.8" customHeight="1">
      <c r="A537" s="12"/>
      <c r="B537" s="203"/>
      <c r="C537" s="204"/>
      <c r="D537" s="205" t="s">
        <v>75</v>
      </c>
      <c r="E537" s="217" t="s">
        <v>825</v>
      </c>
      <c r="F537" s="217" t="s">
        <v>826</v>
      </c>
      <c r="G537" s="204"/>
      <c r="H537" s="204"/>
      <c r="I537" s="207"/>
      <c r="J537" s="218">
        <f>BK537</f>
        <v>0</v>
      </c>
      <c r="K537" s="204"/>
      <c r="L537" s="209"/>
      <c r="M537" s="210"/>
      <c r="N537" s="211"/>
      <c r="O537" s="211"/>
      <c r="P537" s="212">
        <f>SUM(P538:P562)</f>
        <v>0</v>
      </c>
      <c r="Q537" s="211"/>
      <c r="R537" s="212">
        <f>SUM(R538:R562)</f>
        <v>0</v>
      </c>
      <c r="S537" s="211"/>
      <c r="T537" s="213">
        <f>SUM(T538:T562)</f>
        <v>0.8058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14" t="s">
        <v>86</v>
      </c>
      <c r="AT537" s="215" t="s">
        <v>75</v>
      </c>
      <c r="AU537" s="215" t="s">
        <v>84</v>
      </c>
      <c r="AY537" s="214" t="s">
        <v>138</v>
      </c>
      <c r="BK537" s="216">
        <f>SUM(BK538:BK562)</f>
        <v>0</v>
      </c>
    </row>
    <row r="538" s="2" customFormat="1" ht="33" customHeight="1">
      <c r="A538" s="39"/>
      <c r="B538" s="40"/>
      <c r="C538" s="219" t="s">
        <v>827</v>
      </c>
      <c r="D538" s="219" t="s">
        <v>140</v>
      </c>
      <c r="E538" s="220" t="s">
        <v>828</v>
      </c>
      <c r="F538" s="221" t="s">
        <v>829</v>
      </c>
      <c r="G538" s="222" t="s">
        <v>204</v>
      </c>
      <c r="H538" s="223">
        <v>29.4</v>
      </c>
      <c r="I538" s="224"/>
      <c r="J538" s="225">
        <f>ROUND(I538*H538,2)</f>
        <v>0</v>
      </c>
      <c r="K538" s="221" t="s">
        <v>144</v>
      </c>
      <c r="L538" s="45"/>
      <c r="M538" s="226" t="s">
        <v>1</v>
      </c>
      <c r="N538" s="227" t="s">
        <v>41</v>
      </c>
      <c r="O538" s="92"/>
      <c r="P538" s="228">
        <f>O538*H538</f>
        <v>0</v>
      </c>
      <c r="Q538" s="228">
        <v>0</v>
      </c>
      <c r="R538" s="228">
        <f>Q538*H538</f>
        <v>0</v>
      </c>
      <c r="S538" s="228">
        <v>0.025</v>
      </c>
      <c r="T538" s="229">
        <f>S538*H538</f>
        <v>0.735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233</v>
      </c>
      <c r="AT538" s="230" t="s">
        <v>140</v>
      </c>
      <c r="AU538" s="230" t="s">
        <v>86</v>
      </c>
      <c r="AY538" s="18" t="s">
        <v>138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84</v>
      </c>
      <c r="BK538" s="231">
        <f>ROUND(I538*H538,2)</f>
        <v>0</v>
      </c>
      <c r="BL538" s="18" t="s">
        <v>233</v>
      </c>
      <c r="BM538" s="230" t="s">
        <v>830</v>
      </c>
    </row>
    <row r="539" s="13" customFormat="1">
      <c r="A539" s="13"/>
      <c r="B539" s="232"/>
      <c r="C539" s="233"/>
      <c r="D539" s="234" t="s">
        <v>147</v>
      </c>
      <c r="E539" s="235" t="s">
        <v>1</v>
      </c>
      <c r="F539" s="236" t="s">
        <v>831</v>
      </c>
      <c r="G539" s="233"/>
      <c r="H539" s="237">
        <v>29.4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147</v>
      </c>
      <c r="AU539" s="243" t="s">
        <v>86</v>
      </c>
      <c r="AV539" s="13" t="s">
        <v>86</v>
      </c>
      <c r="AW539" s="13" t="s">
        <v>32</v>
      </c>
      <c r="AX539" s="13" t="s">
        <v>84</v>
      </c>
      <c r="AY539" s="243" t="s">
        <v>138</v>
      </c>
    </row>
    <row r="540" s="2" customFormat="1" ht="16.5" customHeight="1">
      <c r="A540" s="39"/>
      <c r="B540" s="40"/>
      <c r="C540" s="219" t="s">
        <v>832</v>
      </c>
      <c r="D540" s="219" t="s">
        <v>140</v>
      </c>
      <c r="E540" s="220" t="s">
        <v>833</v>
      </c>
      <c r="F540" s="221" t="s">
        <v>834</v>
      </c>
      <c r="G540" s="222" t="s">
        <v>143</v>
      </c>
      <c r="H540" s="223">
        <v>2.7</v>
      </c>
      <c r="I540" s="224"/>
      <c r="J540" s="225">
        <f>ROUND(I540*H540,2)</f>
        <v>0</v>
      </c>
      <c r="K540" s="221" t="s">
        <v>144</v>
      </c>
      <c r="L540" s="45"/>
      <c r="M540" s="226" t="s">
        <v>1</v>
      </c>
      <c r="N540" s="227" t="s">
        <v>41</v>
      </c>
      <c r="O540" s="92"/>
      <c r="P540" s="228">
        <f>O540*H540</f>
        <v>0</v>
      </c>
      <c r="Q540" s="228">
        <v>0</v>
      </c>
      <c r="R540" s="228">
        <f>Q540*H540</f>
        <v>0</v>
      </c>
      <c r="S540" s="228">
        <v>0.02</v>
      </c>
      <c r="T540" s="229">
        <f>S540*H540</f>
        <v>0.054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233</v>
      </c>
      <c r="AT540" s="230" t="s">
        <v>140</v>
      </c>
      <c r="AU540" s="230" t="s">
        <v>86</v>
      </c>
      <c r="AY540" s="18" t="s">
        <v>138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84</v>
      </c>
      <c r="BK540" s="231">
        <f>ROUND(I540*H540,2)</f>
        <v>0</v>
      </c>
      <c r="BL540" s="18" t="s">
        <v>233</v>
      </c>
      <c r="BM540" s="230" t="s">
        <v>835</v>
      </c>
    </row>
    <row r="541" s="13" customFormat="1">
      <c r="A541" s="13"/>
      <c r="B541" s="232"/>
      <c r="C541" s="233"/>
      <c r="D541" s="234" t="s">
        <v>147</v>
      </c>
      <c r="E541" s="235" t="s">
        <v>1</v>
      </c>
      <c r="F541" s="236" t="s">
        <v>836</v>
      </c>
      <c r="G541" s="233"/>
      <c r="H541" s="237">
        <v>2.7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147</v>
      </c>
      <c r="AU541" s="243" t="s">
        <v>86</v>
      </c>
      <c r="AV541" s="13" t="s">
        <v>86</v>
      </c>
      <c r="AW541" s="13" t="s">
        <v>32</v>
      </c>
      <c r="AX541" s="13" t="s">
        <v>84</v>
      </c>
      <c r="AY541" s="243" t="s">
        <v>138</v>
      </c>
    </row>
    <row r="542" s="2" customFormat="1" ht="24.15" customHeight="1">
      <c r="A542" s="39"/>
      <c r="B542" s="40"/>
      <c r="C542" s="219" t="s">
        <v>837</v>
      </c>
      <c r="D542" s="219" t="s">
        <v>140</v>
      </c>
      <c r="E542" s="220" t="s">
        <v>838</v>
      </c>
      <c r="F542" s="221" t="s">
        <v>839</v>
      </c>
      <c r="G542" s="222" t="s">
        <v>211</v>
      </c>
      <c r="H542" s="223">
        <v>42</v>
      </c>
      <c r="I542" s="224"/>
      <c r="J542" s="225">
        <f>ROUND(I542*H542,2)</f>
        <v>0</v>
      </c>
      <c r="K542" s="221" t="s">
        <v>144</v>
      </c>
      <c r="L542" s="45"/>
      <c r="M542" s="226" t="s">
        <v>1</v>
      </c>
      <c r="N542" s="227" t="s">
        <v>41</v>
      </c>
      <c r="O542" s="92"/>
      <c r="P542" s="228">
        <f>O542*H542</f>
        <v>0</v>
      </c>
      <c r="Q542" s="228">
        <v>0</v>
      </c>
      <c r="R542" s="228">
        <f>Q542*H542</f>
        <v>0</v>
      </c>
      <c r="S542" s="228">
        <v>0.0004</v>
      </c>
      <c r="T542" s="229">
        <f>S542*H542</f>
        <v>0.016800000000000002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233</v>
      </c>
      <c r="AT542" s="230" t="s">
        <v>140</v>
      </c>
      <c r="AU542" s="230" t="s">
        <v>86</v>
      </c>
      <c r="AY542" s="18" t="s">
        <v>138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84</v>
      </c>
      <c r="BK542" s="231">
        <f>ROUND(I542*H542,2)</f>
        <v>0</v>
      </c>
      <c r="BL542" s="18" t="s">
        <v>233</v>
      </c>
      <c r="BM542" s="230" t="s">
        <v>840</v>
      </c>
    </row>
    <row r="543" s="13" customFormat="1">
      <c r="A543" s="13"/>
      <c r="B543" s="232"/>
      <c r="C543" s="233"/>
      <c r="D543" s="234" t="s">
        <v>147</v>
      </c>
      <c r="E543" s="235" t="s">
        <v>1</v>
      </c>
      <c r="F543" s="236" t="s">
        <v>841</v>
      </c>
      <c r="G543" s="233"/>
      <c r="H543" s="237">
        <v>42</v>
      </c>
      <c r="I543" s="238"/>
      <c r="J543" s="233"/>
      <c r="K543" s="233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147</v>
      </c>
      <c r="AU543" s="243" t="s">
        <v>86</v>
      </c>
      <c r="AV543" s="13" t="s">
        <v>86</v>
      </c>
      <c r="AW543" s="13" t="s">
        <v>32</v>
      </c>
      <c r="AX543" s="13" t="s">
        <v>84</v>
      </c>
      <c r="AY543" s="243" t="s">
        <v>138</v>
      </c>
    </row>
    <row r="544" s="2" customFormat="1" ht="24.15" customHeight="1">
      <c r="A544" s="39"/>
      <c r="B544" s="40"/>
      <c r="C544" s="219" t="s">
        <v>842</v>
      </c>
      <c r="D544" s="219" t="s">
        <v>140</v>
      </c>
      <c r="E544" s="220" t="s">
        <v>843</v>
      </c>
      <c r="F544" s="221" t="s">
        <v>844</v>
      </c>
      <c r="G544" s="222" t="s">
        <v>630</v>
      </c>
      <c r="H544" s="290"/>
      <c r="I544" s="224"/>
      <c r="J544" s="225">
        <f>ROUND(I544*H544,2)</f>
        <v>0</v>
      </c>
      <c r="K544" s="221" t="s">
        <v>144</v>
      </c>
      <c r="L544" s="45"/>
      <c r="M544" s="226" t="s">
        <v>1</v>
      </c>
      <c r="N544" s="227" t="s">
        <v>41</v>
      </c>
      <c r="O544" s="92"/>
      <c r="P544" s="228">
        <f>O544*H544</f>
        <v>0</v>
      </c>
      <c r="Q544" s="228">
        <v>0</v>
      </c>
      <c r="R544" s="228">
        <f>Q544*H544</f>
        <v>0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233</v>
      </c>
      <c r="AT544" s="230" t="s">
        <v>140</v>
      </c>
      <c r="AU544" s="230" t="s">
        <v>86</v>
      </c>
      <c r="AY544" s="18" t="s">
        <v>138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84</v>
      </c>
      <c r="BK544" s="231">
        <f>ROUND(I544*H544,2)</f>
        <v>0</v>
      </c>
      <c r="BL544" s="18" t="s">
        <v>233</v>
      </c>
      <c r="BM544" s="230" t="s">
        <v>845</v>
      </c>
    </row>
    <row r="545" s="2" customFormat="1" ht="24.15" customHeight="1">
      <c r="A545" s="39"/>
      <c r="B545" s="40"/>
      <c r="C545" s="219" t="s">
        <v>846</v>
      </c>
      <c r="D545" s="219" t="s">
        <v>140</v>
      </c>
      <c r="E545" s="220" t="s">
        <v>847</v>
      </c>
      <c r="F545" s="221" t="s">
        <v>848</v>
      </c>
      <c r="G545" s="222" t="s">
        <v>630</v>
      </c>
      <c r="H545" s="290"/>
      <c r="I545" s="224"/>
      <c r="J545" s="225">
        <f>ROUND(I545*H545,2)</f>
        <v>0</v>
      </c>
      <c r="K545" s="221" t="s">
        <v>144</v>
      </c>
      <c r="L545" s="45"/>
      <c r="M545" s="226" t="s">
        <v>1</v>
      </c>
      <c r="N545" s="227" t="s">
        <v>41</v>
      </c>
      <c r="O545" s="92"/>
      <c r="P545" s="228">
        <f>O545*H545</f>
        <v>0</v>
      </c>
      <c r="Q545" s="228">
        <v>0</v>
      </c>
      <c r="R545" s="228">
        <f>Q545*H545</f>
        <v>0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233</v>
      </c>
      <c r="AT545" s="230" t="s">
        <v>140</v>
      </c>
      <c r="AU545" s="230" t="s">
        <v>86</v>
      </c>
      <c r="AY545" s="18" t="s">
        <v>138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84</v>
      </c>
      <c r="BK545" s="231">
        <f>ROUND(I545*H545,2)</f>
        <v>0</v>
      </c>
      <c r="BL545" s="18" t="s">
        <v>233</v>
      </c>
      <c r="BM545" s="230" t="s">
        <v>849</v>
      </c>
    </row>
    <row r="546" s="2" customFormat="1" ht="24.15" customHeight="1">
      <c r="A546" s="39"/>
      <c r="B546" s="40"/>
      <c r="C546" s="219" t="s">
        <v>850</v>
      </c>
      <c r="D546" s="219" t="s">
        <v>140</v>
      </c>
      <c r="E546" s="220" t="s">
        <v>851</v>
      </c>
      <c r="F546" s="221" t="s">
        <v>852</v>
      </c>
      <c r="G546" s="222" t="s">
        <v>211</v>
      </c>
      <c r="H546" s="223">
        <v>3</v>
      </c>
      <c r="I546" s="224"/>
      <c r="J546" s="225">
        <f>ROUND(I546*H546,2)</f>
        <v>0</v>
      </c>
      <c r="K546" s="221" t="s">
        <v>1</v>
      </c>
      <c r="L546" s="45"/>
      <c r="M546" s="226" t="s">
        <v>1</v>
      </c>
      <c r="N546" s="227" t="s">
        <v>41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233</v>
      </c>
      <c r="AT546" s="230" t="s">
        <v>140</v>
      </c>
      <c r="AU546" s="230" t="s">
        <v>86</v>
      </c>
      <c r="AY546" s="18" t="s">
        <v>138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84</v>
      </c>
      <c r="BK546" s="231">
        <f>ROUND(I546*H546,2)</f>
        <v>0</v>
      </c>
      <c r="BL546" s="18" t="s">
        <v>233</v>
      </c>
      <c r="BM546" s="230" t="s">
        <v>853</v>
      </c>
    </row>
    <row r="547" s="2" customFormat="1" ht="16.5" customHeight="1">
      <c r="A547" s="39"/>
      <c r="B547" s="40"/>
      <c r="C547" s="219" t="s">
        <v>854</v>
      </c>
      <c r="D547" s="219" t="s">
        <v>140</v>
      </c>
      <c r="E547" s="220" t="s">
        <v>855</v>
      </c>
      <c r="F547" s="221" t="s">
        <v>856</v>
      </c>
      <c r="G547" s="222" t="s">
        <v>211</v>
      </c>
      <c r="H547" s="223">
        <v>10</v>
      </c>
      <c r="I547" s="224"/>
      <c r="J547" s="225">
        <f>ROUND(I547*H547,2)</f>
        <v>0</v>
      </c>
      <c r="K547" s="221" t="s">
        <v>1</v>
      </c>
      <c r="L547" s="45"/>
      <c r="M547" s="226" t="s">
        <v>1</v>
      </c>
      <c r="N547" s="227" t="s">
        <v>41</v>
      </c>
      <c r="O547" s="92"/>
      <c r="P547" s="228">
        <f>O547*H547</f>
        <v>0</v>
      </c>
      <c r="Q547" s="228">
        <v>0</v>
      </c>
      <c r="R547" s="228">
        <f>Q547*H547</f>
        <v>0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233</v>
      </c>
      <c r="AT547" s="230" t="s">
        <v>140</v>
      </c>
      <c r="AU547" s="230" t="s">
        <v>86</v>
      </c>
      <c r="AY547" s="18" t="s">
        <v>138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84</v>
      </c>
      <c r="BK547" s="231">
        <f>ROUND(I547*H547,2)</f>
        <v>0</v>
      </c>
      <c r="BL547" s="18" t="s">
        <v>233</v>
      </c>
      <c r="BM547" s="230" t="s">
        <v>857</v>
      </c>
    </row>
    <row r="548" s="2" customFormat="1">
      <c r="A548" s="39"/>
      <c r="B548" s="40"/>
      <c r="C548" s="41"/>
      <c r="D548" s="234" t="s">
        <v>395</v>
      </c>
      <c r="E548" s="41"/>
      <c r="F548" s="286" t="s">
        <v>858</v>
      </c>
      <c r="G548" s="41"/>
      <c r="H548" s="41"/>
      <c r="I548" s="287"/>
      <c r="J548" s="41"/>
      <c r="K548" s="41"/>
      <c r="L548" s="45"/>
      <c r="M548" s="288"/>
      <c r="N548" s="289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395</v>
      </c>
      <c r="AU548" s="18" t="s">
        <v>86</v>
      </c>
    </row>
    <row r="549" s="2" customFormat="1" ht="16.5" customHeight="1">
      <c r="A549" s="39"/>
      <c r="B549" s="40"/>
      <c r="C549" s="219" t="s">
        <v>859</v>
      </c>
      <c r="D549" s="219" t="s">
        <v>140</v>
      </c>
      <c r="E549" s="220" t="s">
        <v>860</v>
      </c>
      <c r="F549" s="221" t="s">
        <v>861</v>
      </c>
      <c r="G549" s="222" t="s">
        <v>204</v>
      </c>
      <c r="H549" s="223">
        <v>132</v>
      </c>
      <c r="I549" s="224"/>
      <c r="J549" s="225">
        <f>ROUND(I549*H549,2)</f>
        <v>0</v>
      </c>
      <c r="K549" s="221" t="s">
        <v>1</v>
      </c>
      <c r="L549" s="45"/>
      <c r="M549" s="226" t="s">
        <v>1</v>
      </c>
      <c r="N549" s="227" t="s">
        <v>41</v>
      </c>
      <c r="O549" s="92"/>
      <c r="P549" s="228">
        <f>O549*H549</f>
        <v>0</v>
      </c>
      <c r="Q549" s="228">
        <v>0</v>
      </c>
      <c r="R549" s="228">
        <f>Q549*H549</f>
        <v>0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233</v>
      </c>
      <c r="AT549" s="230" t="s">
        <v>140</v>
      </c>
      <c r="AU549" s="230" t="s">
        <v>86</v>
      </c>
      <c r="AY549" s="18" t="s">
        <v>138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84</v>
      </c>
      <c r="BK549" s="231">
        <f>ROUND(I549*H549,2)</f>
        <v>0</v>
      </c>
      <c r="BL549" s="18" t="s">
        <v>233</v>
      </c>
      <c r="BM549" s="230" t="s">
        <v>862</v>
      </c>
    </row>
    <row r="550" s="2" customFormat="1">
      <c r="A550" s="39"/>
      <c r="B550" s="40"/>
      <c r="C550" s="41"/>
      <c r="D550" s="234" t="s">
        <v>395</v>
      </c>
      <c r="E550" s="41"/>
      <c r="F550" s="286" t="s">
        <v>863</v>
      </c>
      <c r="G550" s="41"/>
      <c r="H550" s="41"/>
      <c r="I550" s="287"/>
      <c r="J550" s="41"/>
      <c r="K550" s="41"/>
      <c r="L550" s="45"/>
      <c r="M550" s="288"/>
      <c r="N550" s="289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395</v>
      </c>
      <c r="AU550" s="18" t="s">
        <v>86</v>
      </c>
    </row>
    <row r="551" s="2" customFormat="1" ht="16.5" customHeight="1">
      <c r="A551" s="39"/>
      <c r="B551" s="40"/>
      <c r="C551" s="219" t="s">
        <v>864</v>
      </c>
      <c r="D551" s="219" t="s">
        <v>140</v>
      </c>
      <c r="E551" s="220" t="s">
        <v>865</v>
      </c>
      <c r="F551" s="221" t="s">
        <v>866</v>
      </c>
      <c r="G551" s="222" t="s">
        <v>211</v>
      </c>
      <c r="H551" s="223">
        <v>9</v>
      </c>
      <c r="I551" s="224"/>
      <c r="J551" s="225">
        <f>ROUND(I551*H551,2)</f>
        <v>0</v>
      </c>
      <c r="K551" s="221" t="s">
        <v>1</v>
      </c>
      <c r="L551" s="45"/>
      <c r="M551" s="226" t="s">
        <v>1</v>
      </c>
      <c r="N551" s="227" t="s">
        <v>41</v>
      </c>
      <c r="O551" s="92"/>
      <c r="P551" s="228">
        <f>O551*H551</f>
        <v>0</v>
      </c>
      <c r="Q551" s="228">
        <v>0</v>
      </c>
      <c r="R551" s="228">
        <f>Q551*H551</f>
        <v>0</v>
      </c>
      <c r="S551" s="228">
        <v>0</v>
      </c>
      <c r="T551" s="22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0" t="s">
        <v>233</v>
      </c>
      <c r="AT551" s="230" t="s">
        <v>140</v>
      </c>
      <c r="AU551" s="230" t="s">
        <v>86</v>
      </c>
      <c r="AY551" s="18" t="s">
        <v>138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8" t="s">
        <v>84</v>
      </c>
      <c r="BK551" s="231">
        <f>ROUND(I551*H551,2)</f>
        <v>0</v>
      </c>
      <c r="BL551" s="18" t="s">
        <v>233</v>
      </c>
      <c r="BM551" s="230" t="s">
        <v>867</v>
      </c>
    </row>
    <row r="552" s="2" customFormat="1">
      <c r="A552" s="39"/>
      <c r="B552" s="40"/>
      <c r="C552" s="41"/>
      <c r="D552" s="234" t="s">
        <v>395</v>
      </c>
      <c r="E552" s="41"/>
      <c r="F552" s="286" t="s">
        <v>868</v>
      </c>
      <c r="G552" s="41"/>
      <c r="H552" s="41"/>
      <c r="I552" s="287"/>
      <c r="J552" s="41"/>
      <c r="K552" s="41"/>
      <c r="L552" s="45"/>
      <c r="M552" s="288"/>
      <c r="N552" s="289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395</v>
      </c>
      <c r="AU552" s="18" t="s">
        <v>86</v>
      </c>
    </row>
    <row r="553" s="2" customFormat="1" ht="16.5" customHeight="1">
      <c r="A553" s="39"/>
      <c r="B553" s="40"/>
      <c r="C553" s="219" t="s">
        <v>869</v>
      </c>
      <c r="D553" s="219" t="s">
        <v>140</v>
      </c>
      <c r="E553" s="220" t="s">
        <v>870</v>
      </c>
      <c r="F553" s="221" t="s">
        <v>871</v>
      </c>
      <c r="G553" s="222" t="s">
        <v>211</v>
      </c>
      <c r="H553" s="223">
        <v>1</v>
      </c>
      <c r="I553" s="224"/>
      <c r="J553" s="225">
        <f>ROUND(I553*H553,2)</f>
        <v>0</v>
      </c>
      <c r="K553" s="221" t="s">
        <v>1</v>
      </c>
      <c r="L553" s="45"/>
      <c r="M553" s="226" t="s">
        <v>1</v>
      </c>
      <c r="N553" s="227" t="s">
        <v>41</v>
      </c>
      <c r="O553" s="92"/>
      <c r="P553" s="228">
        <f>O553*H553</f>
        <v>0</v>
      </c>
      <c r="Q553" s="228">
        <v>0</v>
      </c>
      <c r="R553" s="228">
        <f>Q553*H553</f>
        <v>0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233</v>
      </c>
      <c r="AT553" s="230" t="s">
        <v>140</v>
      </c>
      <c r="AU553" s="230" t="s">
        <v>86</v>
      </c>
      <c r="AY553" s="18" t="s">
        <v>138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84</v>
      </c>
      <c r="BK553" s="231">
        <f>ROUND(I553*H553,2)</f>
        <v>0</v>
      </c>
      <c r="BL553" s="18" t="s">
        <v>233</v>
      </c>
      <c r="BM553" s="230" t="s">
        <v>872</v>
      </c>
    </row>
    <row r="554" s="2" customFormat="1" ht="37.8" customHeight="1">
      <c r="A554" s="39"/>
      <c r="B554" s="40"/>
      <c r="C554" s="219" t="s">
        <v>873</v>
      </c>
      <c r="D554" s="219" t="s">
        <v>140</v>
      </c>
      <c r="E554" s="220" t="s">
        <v>874</v>
      </c>
      <c r="F554" s="221" t="s">
        <v>875</v>
      </c>
      <c r="G554" s="222" t="s">
        <v>211</v>
      </c>
      <c r="H554" s="223">
        <v>8</v>
      </c>
      <c r="I554" s="224"/>
      <c r="J554" s="225">
        <f>ROUND(I554*H554,2)</f>
        <v>0</v>
      </c>
      <c r="K554" s="221" t="s">
        <v>1</v>
      </c>
      <c r="L554" s="45"/>
      <c r="M554" s="226" t="s">
        <v>1</v>
      </c>
      <c r="N554" s="227" t="s">
        <v>41</v>
      </c>
      <c r="O554" s="92"/>
      <c r="P554" s="228">
        <f>O554*H554</f>
        <v>0</v>
      </c>
      <c r="Q554" s="228">
        <v>0</v>
      </c>
      <c r="R554" s="228">
        <f>Q554*H554</f>
        <v>0</v>
      </c>
      <c r="S554" s="228">
        <v>0</v>
      </c>
      <c r="T554" s="22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0" t="s">
        <v>233</v>
      </c>
      <c r="AT554" s="230" t="s">
        <v>140</v>
      </c>
      <c r="AU554" s="230" t="s">
        <v>86</v>
      </c>
      <c r="AY554" s="18" t="s">
        <v>138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8" t="s">
        <v>84</v>
      </c>
      <c r="BK554" s="231">
        <f>ROUND(I554*H554,2)</f>
        <v>0</v>
      </c>
      <c r="BL554" s="18" t="s">
        <v>233</v>
      </c>
      <c r="BM554" s="230" t="s">
        <v>876</v>
      </c>
    </row>
    <row r="555" s="2" customFormat="1" ht="37.8" customHeight="1">
      <c r="A555" s="39"/>
      <c r="B555" s="40"/>
      <c r="C555" s="219" t="s">
        <v>877</v>
      </c>
      <c r="D555" s="219" t="s">
        <v>140</v>
      </c>
      <c r="E555" s="220" t="s">
        <v>878</v>
      </c>
      <c r="F555" s="221" t="s">
        <v>879</v>
      </c>
      <c r="G555" s="222" t="s">
        <v>211</v>
      </c>
      <c r="H555" s="223">
        <v>1</v>
      </c>
      <c r="I555" s="224"/>
      <c r="J555" s="225">
        <f>ROUND(I555*H555,2)</f>
        <v>0</v>
      </c>
      <c r="K555" s="221" t="s">
        <v>1</v>
      </c>
      <c r="L555" s="45"/>
      <c r="M555" s="226" t="s">
        <v>1</v>
      </c>
      <c r="N555" s="227" t="s">
        <v>41</v>
      </c>
      <c r="O555" s="92"/>
      <c r="P555" s="228">
        <f>O555*H555</f>
        <v>0</v>
      </c>
      <c r="Q555" s="228">
        <v>0</v>
      </c>
      <c r="R555" s="228">
        <f>Q555*H555</f>
        <v>0</v>
      </c>
      <c r="S555" s="228">
        <v>0</v>
      </c>
      <c r="T555" s="22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0" t="s">
        <v>233</v>
      </c>
      <c r="AT555" s="230" t="s">
        <v>140</v>
      </c>
      <c r="AU555" s="230" t="s">
        <v>86</v>
      </c>
      <c r="AY555" s="18" t="s">
        <v>138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8" t="s">
        <v>84</v>
      </c>
      <c r="BK555" s="231">
        <f>ROUND(I555*H555,2)</f>
        <v>0</v>
      </c>
      <c r="BL555" s="18" t="s">
        <v>233</v>
      </c>
      <c r="BM555" s="230" t="s">
        <v>880</v>
      </c>
    </row>
    <row r="556" s="2" customFormat="1" ht="24.15" customHeight="1">
      <c r="A556" s="39"/>
      <c r="B556" s="40"/>
      <c r="C556" s="219" t="s">
        <v>881</v>
      </c>
      <c r="D556" s="219" t="s">
        <v>140</v>
      </c>
      <c r="E556" s="220" t="s">
        <v>882</v>
      </c>
      <c r="F556" s="221" t="s">
        <v>883</v>
      </c>
      <c r="G556" s="222" t="s">
        <v>211</v>
      </c>
      <c r="H556" s="223">
        <v>5</v>
      </c>
      <c r="I556" s="224"/>
      <c r="J556" s="225">
        <f>ROUND(I556*H556,2)</f>
        <v>0</v>
      </c>
      <c r="K556" s="221" t="s">
        <v>1</v>
      </c>
      <c r="L556" s="45"/>
      <c r="M556" s="226" t="s">
        <v>1</v>
      </c>
      <c r="N556" s="227" t="s">
        <v>41</v>
      </c>
      <c r="O556" s="92"/>
      <c r="P556" s="228">
        <f>O556*H556</f>
        <v>0</v>
      </c>
      <c r="Q556" s="228">
        <v>0</v>
      </c>
      <c r="R556" s="228">
        <f>Q556*H556</f>
        <v>0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233</v>
      </c>
      <c r="AT556" s="230" t="s">
        <v>140</v>
      </c>
      <c r="AU556" s="230" t="s">
        <v>86</v>
      </c>
      <c r="AY556" s="18" t="s">
        <v>138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84</v>
      </c>
      <c r="BK556" s="231">
        <f>ROUND(I556*H556,2)</f>
        <v>0</v>
      </c>
      <c r="BL556" s="18" t="s">
        <v>233</v>
      </c>
      <c r="BM556" s="230" t="s">
        <v>884</v>
      </c>
    </row>
    <row r="557" s="2" customFormat="1">
      <c r="A557" s="39"/>
      <c r="B557" s="40"/>
      <c r="C557" s="41"/>
      <c r="D557" s="234" t="s">
        <v>395</v>
      </c>
      <c r="E557" s="41"/>
      <c r="F557" s="286" t="s">
        <v>885</v>
      </c>
      <c r="G557" s="41"/>
      <c r="H557" s="41"/>
      <c r="I557" s="287"/>
      <c r="J557" s="41"/>
      <c r="K557" s="41"/>
      <c r="L557" s="45"/>
      <c r="M557" s="288"/>
      <c r="N557" s="289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395</v>
      </c>
      <c r="AU557" s="18" t="s">
        <v>86</v>
      </c>
    </row>
    <row r="558" s="2" customFormat="1" ht="24.15" customHeight="1">
      <c r="A558" s="39"/>
      <c r="B558" s="40"/>
      <c r="C558" s="219" t="s">
        <v>886</v>
      </c>
      <c r="D558" s="219" t="s">
        <v>140</v>
      </c>
      <c r="E558" s="220" t="s">
        <v>887</v>
      </c>
      <c r="F558" s="221" t="s">
        <v>888</v>
      </c>
      <c r="G558" s="222" t="s">
        <v>211</v>
      </c>
      <c r="H558" s="223">
        <v>32</v>
      </c>
      <c r="I558" s="224"/>
      <c r="J558" s="225">
        <f>ROUND(I558*H558,2)</f>
        <v>0</v>
      </c>
      <c r="K558" s="221" t="s">
        <v>1</v>
      </c>
      <c r="L558" s="45"/>
      <c r="M558" s="226" t="s">
        <v>1</v>
      </c>
      <c r="N558" s="227" t="s">
        <v>41</v>
      </c>
      <c r="O558" s="92"/>
      <c r="P558" s="228">
        <f>O558*H558</f>
        <v>0</v>
      </c>
      <c r="Q558" s="228">
        <v>0</v>
      </c>
      <c r="R558" s="228">
        <f>Q558*H558</f>
        <v>0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233</v>
      </c>
      <c r="AT558" s="230" t="s">
        <v>140</v>
      </c>
      <c r="AU558" s="230" t="s">
        <v>86</v>
      </c>
      <c r="AY558" s="18" t="s">
        <v>138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84</v>
      </c>
      <c r="BK558" s="231">
        <f>ROUND(I558*H558,2)</f>
        <v>0</v>
      </c>
      <c r="BL558" s="18" t="s">
        <v>233</v>
      </c>
      <c r="BM558" s="230" t="s">
        <v>889</v>
      </c>
    </row>
    <row r="559" s="2" customFormat="1" ht="24.15" customHeight="1">
      <c r="A559" s="39"/>
      <c r="B559" s="40"/>
      <c r="C559" s="219" t="s">
        <v>890</v>
      </c>
      <c r="D559" s="219" t="s">
        <v>140</v>
      </c>
      <c r="E559" s="220" t="s">
        <v>891</v>
      </c>
      <c r="F559" s="221" t="s">
        <v>892</v>
      </c>
      <c r="G559" s="222" t="s">
        <v>211</v>
      </c>
      <c r="H559" s="223">
        <v>3</v>
      </c>
      <c r="I559" s="224"/>
      <c r="J559" s="225">
        <f>ROUND(I559*H559,2)</f>
        <v>0</v>
      </c>
      <c r="K559" s="221" t="s">
        <v>1</v>
      </c>
      <c r="L559" s="45"/>
      <c r="M559" s="226" t="s">
        <v>1</v>
      </c>
      <c r="N559" s="227" t="s">
        <v>41</v>
      </c>
      <c r="O559" s="92"/>
      <c r="P559" s="228">
        <f>O559*H559</f>
        <v>0</v>
      </c>
      <c r="Q559" s="228">
        <v>0</v>
      </c>
      <c r="R559" s="228">
        <f>Q559*H559</f>
        <v>0</v>
      </c>
      <c r="S559" s="228">
        <v>0</v>
      </c>
      <c r="T559" s="229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0" t="s">
        <v>233</v>
      </c>
      <c r="AT559" s="230" t="s">
        <v>140</v>
      </c>
      <c r="AU559" s="230" t="s">
        <v>86</v>
      </c>
      <c r="AY559" s="18" t="s">
        <v>138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8" t="s">
        <v>84</v>
      </c>
      <c r="BK559" s="231">
        <f>ROUND(I559*H559,2)</f>
        <v>0</v>
      </c>
      <c r="BL559" s="18" t="s">
        <v>233</v>
      </c>
      <c r="BM559" s="230" t="s">
        <v>893</v>
      </c>
    </row>
    <row r="560" s="2" customFormat="1" ht="24.15" customHeight="1">
      <c r="A560" s="39"/>
      <c r="B560" s="40"/>
      <c r="C560" s="219" t="s">
        <v>894</v>
      </c>
      <c r="D560" s="219" t="s">
        <v>140</v>
      </c>
      <c r="E560" s="220" t="s">
        <v>895</v>
      </c>
      <c r="F560" s="221" t="s">
        <v>896</v>
      </c>
      <c r="G560" s="222" t="s">
        <v>211</v>
      </c>
      <c r="H560" s="223">
        <v>3</v>
      </c>
      <c r="I560" s="224"/>
      <c r="J560" s="225">
        <f>ROUND(I560*H560,2)</f>
        <v>0</v>
      </c>
      <c r="K560" s="221" t="s">
        <v>1</v>
      </c>
      <c r="L560" s="45"/>
      <c r="M560" s="226" t="s">
        <v>1</v>
      </c>
      <c r="N560" s="227" t="s">
        <v>41</v>
      </c>
      <c r="O560" s="92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233</v>
      </c>
      <c r="AT560" s="230" t="s">
        <v>140</v>
      </c>
      <c r="AU560" s="230" t="s">
        <v>86</v>
      </c>
      <c r="AY560" s="18" t="s">
        <v>138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84</v>
      </c>
      <c r="BK560" s="231">
        <f>ROUND(I560*H560,2)</f>
        <v>0</v>
      </c>
      <c r="BL560" s="18" t="s">
        <v>233</v>
      </c>
      <c r="BM560" s="230" t="s">
        <v>897</v>
      </c>
    </row>
    <row r="561" s="2" customFormat="1" ht="37.8" customHeight="1">
      <c r="A561" s="39"/>
      <c r="B561" s="40"/>
      <c r="C561" s="219" t="s">
        <v>898</v>
      </c>
      <c r="D561" s="219" t="s">
        <v>140</v>
      </c>
      <c r="E561" s="220" t="s">
        <v>899</v>
      </c>
      <c r="F561" s="221" t="s">
        <v>900</v>
      </c>
      <c r="G561" s="222" t="s">
        <v>211</v>
      </c>
      <c r="H561" s="223">
        <v>1</v>
      </c>
      <c r="I561" s="224"/>
      <c r="J561" s="225">
        <f>ROUND(I561*H561,2)</f>
        <v>0</v>
      </c>
      <c r="K561" s="221" t="s">
        <v>1</v>
      </c>
      <c r="L561" s="45"/>
      <c r="M561" s="226" t="s">
        <v>1</v>
      </c>
      <c r="N561" s="227" t="s">
        <v>41</v>
      </c>
      <c r="O561" s="92"/>
      <c r="P561" s="228">
        <f>O561*H561</f>
        <v>0</v>
      </c>
      <c r="Q561" s="228">
        <v>0</v>
      </c>
      <c r="R561" s="228">
        <f>Q561*H561</f>
        <v>0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233</v>
      </c>
      <c r="AT561" s="230" t="s">
        <v>140</v>
      </c>
      <c r="AU561" s="230" t="s">
        <v>86</v>
      </c>
      <c r="AY561" s="18" t="s">
        <v>138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84</v>
      </c>
      <c r="BK561" s="231">
        <f>ROUND(I561*H561,2)</f>
        <v>0</v>
      </c>
      <c r="BL561" s="18" t="s">
        <v>233</v>
      </c>
      <c r="BM561" s="230" t="s">
        <v>901</v>
      </c>
    </row>
    <row r="562" s="2" customFormat="1" ht="24.15" customHeight="1">
      <c r="A562" s="39"/>
      <c r="B562" s="40"/>
      <c r="C562" s="219" t="s">
        <v>902</v>
      </c>
      <c r="D562" s="219" t="s">
        <v>140</v>
      </c>
      <c r="E562" s="220" t="s">
        <v>903</v>
      </c>
      <c r="F562" s="221" t="s">
        <v>904</v>
      </c>
      <c r="G562" s="222" t="s">
        <v>211</v>
      </c>
      <c r="H562" s="223">
        <v>11</v>
      </c>
      <c r="I562" s="224"/>
      <c r="J562" s="225">
        <f>ROUND(I562*H562,2)</f>
        <v>0</v>
      </c>
      <c r="K562" s="221" t="s">
        <v>1</v>
      </c>
      <c r="L562" s="45"/>
      <c r="M562" s="226" t="s">
        <v>1</v>
      </c>
      <c r="N562" s="227" t="s">
        <v>41</v>
      </c>
      <c r="O562" s="92"/>
      <c r="P562" s="228">
        <f>O562*H562</f>
        <v>0</v>
      </c>
      <c r="Q562" s="228">
        <v>0</v>
      </c>
      <c r="R562" s="228">
        <f>Q562*H562</f>
        <v>0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233</v>
      </c>
      <c r="AT562" s="230" t="s">
        <v>140</v>
      </c>
      <c r="AU562" s="230" t="s">
        <v>86</v>
      </c>
      <c r="AY562" s="18" t="s">
        <v>138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84</v>
      </c>
      <c r="BK562" s="231">
        <f>ROUND(I562*H562,2)</f>
        <v>0</v>
      </c>
      <c r="BL562" s="18" t="s">
        <v>233</v>
      </c>
      <c r="BM562" s="230" t="s">
        <v>905</v>
      </c>
    </row>
    <row r="563" s="12" customFormat="1" ht="22.8" customHeight="1">
      <c r="A563" s="12"/>
      <c r="B563" s="203"/>
      <c r="C563" s="204"/>
      <c r="D563" s="205" t="s">
        <v>75</v>
      </c>
      <c r="E563" s="217" t="s">
        <v>906</v>
      </c>
      <c r="F563" s="217" t="s">
        <v>907</v>
      </c>
      <c r="G563" s="204"/>
      <c r="H563" s="204"/>
      <c r="I563" s="207"/>
      <c r="J563" s="218">
        <f>BK563</f>
        <v>0</v>
      </c>
      <c r="K563" s="204"/>
      <c r="L563" s="209"/>
      <c r="M563" s="210"/>
      <c r="N563" s="211"/>
      <c r="O563" s="211"/>
      <c r="P563" s="212">
        <f>SUM(P564:P574)</f>
        <v>0</v>
      </c>
      <c r="Q563" s="211"/>
      <c r="R563" s="212">
        <f>SUM(R564:R574)</f>
        <v>0.459099</v>
      </c>
      <c r="S563" s="211"/>
      <c r="T563" s="213">
        <f>SUM(T564:T574)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4" t="s">
        <v>86</v>
      </c>
      <c r="AT563" s="215" t="s">
        <v>75</v>
      </c>
      <c r="AU563" s="215" t="s">
        <v>84</v>
      </c>
      <c r="AY563" s="214" t="s">
        <v>138</v>
      </c>
      <c r="BK563" s="216">
        <f>SUM(BK564:BK574)</f>
        <v>0</v>
      </c>
    </row>
    <row r="564" s="2" customFormat="1" ht="16.5" customHeight="1">
      <c r="A564" s="39"/>
      <c r="B564" s="40"/>
      <c r="C564" s="219" t="s">
        <v>908</v>
      </c>
      <c r="D564" s="219" t="s">
        <v>140</v>
      </c>
      <c r="E564" s="220" t="s">
        <v>909</v>
      </c>
      <c r="F564" s="221" t="s">
        <v>910</v>
      </c>
      <c r="G564" s="222" t="s">
        <v>143</v>
      </c>
      <c r="H564" s="223">
        <v>15.3</v>
      </c>
      <c r="I564" s="224"/>
      <c r="J564" s="225">
        <f>ROUND(I564*H564,2)</f>
        <v>0</v>
      </c>
      <c r="K564" s="221" t="s">
        <v>144</v>
      </c>
      <c r="L564" s="45"/>
      <c r="M564" s="226" t="s">
        <v>1</v>
      </c>
      <c r="N564" s="227" t="s">
        <v>41</v>
      </c>
      <c r="O564" s="92"/>
      <c r="P564" s="228">
        <f>O564*H564</f>
        <v>0</v>
      </c>
      <c r="Q564" s="228">
        <v>0.00029999999999999996</v>
      </c>
      <c r="R564" s="228">
        <f>Q564*H564</f>
        <v>0.00459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233</v>
      </c>
      <c r="AT564" s="230" t="s">
        <v>140</v>
      </c>
      <c r="AU564" s="230" t="s">
        <v>86</v>
      </c>
      <c r="AY564" s="18" t="s">
        <v>138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84</v>
      </c>
      <c r="BK564" s="231">
        <f>ROUND(I564*H564,2)</f>
        <v>0</v>
      </c>
      <c r="BL564" s="18" t="s">
        <v>233</v>
      </c>
      <c r="BM564" s="230" t="s">
        <v>911</v>
      </c>
    </row>
    <row r="565" s="13" customFormat="1">
      <c r="A565" s="13"/>
      <c r="B565" s="232"/>
      <c r="C565" s="233"/>
      <c r="D565" s="234" t="s">
        <v>147</v>
      </c>
      <c r="E565" s="235" t="s">
        <v>1</v>
      </c>
      <c r="F565" s="236" t="s">
        <v>582</v>
      </c>
      <c r="G565" s="233"/>
      <c r="H565" s="237">
        <v>15.3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147</v>
      </c>
      <c r="AU565" s="243" t="s">
        <v>86</v>
      </c>
      <c r="AV565" s="13" t="s">
        <v>86</v>
      </c>
      <c r="AW565" s="13" t="s">
        <v>32</v>
      </c>
      <c r="AX565" s="13" t="s">
        <v>84</v>
      </c>
      <c r="AY565" s="243" t="s">
        <v>138</v>
      </c>
    </row>
    <row r="566" s="2" customFormat="1" ht="24.15" customHeight="1">
      <c r="A566" s="39"/>
      <c r="B566" s="40"/>
      <c r="C566" s="219" t="s">
        <v>912</v>
      </c>
      <c r="D566" s="219" t="s">
        <v>140</v>
      </c>
      <c r="E566" s="220" t="s">
        <v>913</v>
      </c>
      <c r="F566" s="221" t="s">
        <v>914</v>
      </c>
      <c r="G566" s="222" t="s">
        <v>204</v>
      </c>
      <c r="H566" s="223">
        <v>9</v>
      </c>
      <c r="I566" s="224"/>
      <c r="J566" s="225">
        <f>ROUND(I566*H566,2)</f>
        <v>0</v>
      </c>
      <c r="K566" s="221" t="s">
        <v>144</v>
      </c>
      <c r="L566" s="45"/>
      <c r="M566" s="226" t="s">
        <v>1</v>
      </c>
      <c r="N566" s="227" t="s">
        <v>41</v>
      </c>
      <c r="O566" s="92"/>
      <c r="P566" s="228">
        <f>O566*H566</f>
        <v>0</v>
      </c>
      <c r="Q566" s="228">
        <v>0.00058</v>
      </c>
      <c r="R566" s="228">
        <f>Q566*H566</f>
        <v>0.00522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233</v>
      </c>
      <c r="AT566" s="230" t="s">
        <v>140</v>
      </c>
      <c r="AU566" s="230" t="s">
        <v>86</v>
      </c>
      <c r="AY566" s="18" t="s">
        <v>138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84</v>
      </c>
      <c r="BK566" s="231">
        <f>ROUND(I566*H566,2)</f>
        <v>0</v>
      </c>
      <c r="BL566" s="18" t="s">
        <v>233</v>
      </c>
      <c r="BM566" s="230" t="s">
        <v>915</v>
      </c>
    </row>
    <row r="567" s="13" customFormat="1">
      <c r="A567" s="13"/>
      <c r="B567" s="232"/>
      <c r="C567" s="233"/>
      <c r="D567" s="234" t="s">
        <v>147</v>
      </c>
      <c r="E567" s="235" t="s">
        <v>1</v>
      </c>
      <c r="F567" s="236" t="s">
        <v>916</v>
      </c>
      <c r="G567" s="233"/>
      <c r="H567" s="237">
        <v>9</v>
      </c>
      <c r="I567" s="238"/>
      <c r="J567" s="233"/>
      <c r="K567" s="233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147</v>
      </c>
      <c r="AU567" s="243" t="s">
        <v>86</v>
      </c>
      <c r="AV567" s="13" t="s">
        <v>86</v>
      </c>
      <c r="AW567" s="13" t="s">
        <v>32</v>
      </c>
      <c r="AX567" s="13" t="s">
        <v>84</v>
      </c>
      <c r="AY567" s="243" t="s">
        <v>138</v>
      </c>
    </row>
    <row r="568" s="2" customFormat="1" ht="37.8" customHeight="1">
      <c r="A568" s="39"/>
      <c r="B568" s="40"/>
      <c r="C568" s="255" t="s">
        <v>917</v>
      </c>
      <c r="D568" s="255" t="s">
        <v>208</v>
      </c>
      <c r="E568" s="256" t="s">
        <v>918</v>
      </c>
      <c r="F568" s="257" t="s">
        <v>919</v>
      </c>
      <c r="G568" s="258" t="s">
        <v>143</v>
      </c>
      <c r="H568" s="259">
        <v>1.08</v>
      </c>
      <c r="I568" s="260"/>
      <c r="J568" s="261">
        <f>ROUND(I568*H568,2)</f>
        <v>0</v>
      </c>
      <c r="K568" s="257" t="s">
        <v>144</v>
      </c>
      <c r="L568" s="262"/>
      <c r="M568" s="263" t="s">
        <v>1</v>
      </c>
      <c r="N568" s="264" t="s">
        <v>41</v>
      </c>
      <c r="O568" s="92"/>
      <c r="P568" s="228">
        <f>O568*H568</f>
        <v>0</v>
      </c>
      <c r="Q568" s="228">
        <v>0.0192</v>
      </c>
      <c r="R568" s="228">
        <f>Q568*H568</f>
        <v>0.020736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387</v>
      </c>
      <c r="AT568" s="230" t="s">
        <v>208</v>
      </c>
      <c r="AU568" s="230" t="s">
        <v>86</v>
      </c>
      <c r="AY568" s="18" t="s">
        <v>138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84</v>
      </c>
      <c r="BK568" s="231">
        <f>ROUND(I568*H568,2)</f>
        <v>0</v>
      </c>
      <c r="BL568" s="18" t="s">
        <v>233</v>
      </c>
      <c r="BM568" s="230" t="s">
        <v>920</v>
      </c>
    </row>
    <row r="569" s="2" customFormat="1" ht="37.8" customHeight="1">
      <c r="A569" s="39"/>
      <c r="B569" s="40"/>
      <c r="C569" s="219" t="s">
        <v>921</v>
      </c>
      <c r="D569" s="219" t="s">
        <v>140</v>
      </c>
      <c r="E569" s="220" t="s">
        <v>922</v>
      </c>
      <c r="F569" s="221" t="s">
        <v>923</v>
      </c>
      <c r="G569" s="222" t="s">
        <v>143</v>
      </c>
      <c r="H569" s="223">
        <v>15.3</v>
      </c>
      <c r="I569" s="224"/>
      <c r="J569" s="225">
        <f>ROUND(I569*H569,2)</f>
        <v>0</v>
      </c>
      <c r="K569" s="221" t="s">
        <v>144</v>
      </c>
      <c r="L569" s="45"/>
      <c r="M569" s="226" t="s">
        <v>1</v>
      </c>
      <c r="N569" s="227" t="s">
        <v>41</v>
      </c>
      <c r="O569" s="92"/>
      <c r="P569" s="228">
        <f>O569*H569</f>
        <v>0</v>
      </c>
      <c r="Q569" s="228">
        <v>0.0068900000000000008</v>
      </c>
      <c r="R569" s="228">
        <f>Q569*H569</f>
        <v>0.105417</v>
      </c>
      <c r="S569" s="228">
        <v>0</v>
      </c>
      <c r="T569" s="22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233</v>
      </c>
      <c r="AT569" s="230" t="s">
        <v>140</v>
      </c>
      <c r="AU569" s="230" t="s">
        <v>86</v>
      </c>
      <c r="AY569" s="18" t="s">
        <v>138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84</v>
      </c>
      <c r="BK569" s="231">
        <f>ROUND(I569*H569,2)</f>
        <v>0</v>
      </c>
      <c r="BL569" s="18" t="s">
        <v>233</v>
      </c>
      <c r="BM569" s="230" t="s">
        <v>924</v>
      </c>
    </row>
    <row r="570" s="13" customFormat="1">
      <c r="A570" s="13"/>
      <c r="B570" s="232"/>
      <c r="C570" s="233"/>
      <c r="D570" s="234" t="s">
        <v>147</v>
      </c>
      <c r="E570" s="235" t="s">
        <v>1</v>
      </c>
      <c r="F570" s="236" t="s">
        <v>582</v>
      </c>
      <c r="G570" s="233"/>
      <c r="H570" s="237">
        <v>15.3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147</v>
      </c>
      <c r="AU570" s="243" t="s">
        <v>86</v>
      </c>
      <c r="AV570" s="13" t="s">
        <v>86</v>
      </c>
      <c r="AW570" s="13" t="s">
        <v>32</v>
      </c>
      <c r="AX570" s="13" t="s">
        <v>84</v>
      </c>
      <c r="AY570" s="243" t="s">
        <v>138</v>
      </c>
    </row>
    <row r="571" s="2" customFormat="1" ht="37.8" customHeight="1">
      <c r="A571" s="39"/>
      <c r="B571" s="40"/>
      <c r="C571" s="255" t="s">
        <v>925</v>
      </c>
      <c r="D571" s="255" t="s">
        <v>208</v>
      </c>
      <c r="E571" s="256" t="s">
        <v>918</v>
      </c>
      <c r="F571" s="257" t="s">
        <v>919</v>
      </c>
      <c r="G571" s="258" t="s">
        <v>143</v>
      </c>
      <c r="H571" s="259">
        <v>16.829999999999998</v>
      </c>
      <c r="I571" s="260"/>
      <c r="J571" s="261">
        <f>ROUND(I571*H571,2)</f>
        <v>0</v>
      </c>
      <c r="K571" s="257" t="s">
        <v>144</v>
      </c>
      <c r="L571" s="262"/>
      <c r="M571" s="263" t="s">
        <v>1</v>
      </c>
      <c r="N571" s="264" t="s">
        <v>41</v>
      </c>
      <c r="O571" s="92"/>
      <c r="P571" s="228">
        <f>O571*H571</f>
        <v>0</v>
      </c>
      <c r="Q571" s="228">
        <v>0.0192</v>
      </c>
      <c r="R571" s="228">
        <f>Q571*H571</f>
        <v>0.32313599999999992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387</v>
      </c>
      <c r="AT571" s="230" t="s">
        <v>208</v>
      </c>
      <c r="AU571" s="230" t="s">
        <v>86</v>
      </c>
      <c r="AY571" s="18" t="s">
        <v>138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84</v>
      </c>
      <c r="BK571" s="231">
        <f>ROUND(I571*H571,2)</f>
        <v>0</v>
      </c>
      <c r="BL571" s="18" t="s">
        <v>233</v>
      </c>
      <c r="BM571" s="230" t="s">
        <v>926</v>
      </c>
    </row>
    <row r="572" s="13" customFormat="1">
      <c r="A572" s="13"/>
      <c r="B572" s="232"/>
      <c r="C572" s="233"/>
      <c r="D572" s="234" t="s">
        <v>147</v>
      </c>
      <c r="E572" s="233"/>
      <c r="F572" s="236" t="s">
        <v>927</v>
      </c>
      <c r="G572" s="233"/>
      <c r="H572" s="237">
        <v>16.829999999999998</v>
      </c>
      <c r="I572" s="238"/>
      <c r="J572" s="233"/>
      <c r="K572" s="233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147</v>
      </c>
      <c r="AU572" s="243" t="s">
        <v>86</v>
      </c>
      <c r="AV572" s="13" t="s">
        <v>86</v>
      </c>
      <c r="AW572" s="13" t="s">
        <v>4</v>
      </c>
      <c r="AX572" s="13" t="s">
        <v>84</v>
      </c>
      <c r="AY572" s="243" t="s">
        <v>138</v>
      </c>
    </row>
    <row r="573" s="2" customFormat="1" ht="24.15" customHeight="1">
      <c r="A573" s="39"/>
      <c r="B573" s="40"/>
      <c r="C573" s="219" t="s">
        <v>928</v>
      </c>
      <c r="D573" s="219" t="s">
        <v>140</v>
      </c>
      <c r="E573" s="220" t="s">
        <v>929</v>
      </c>
      <c r="F573" s="221" t="s">
        <v>930</v>
      </c>
      <c r="G573" s="222" t="s">
        <v>630</v>
      </c>
      <c r="H573" s="290"/>
      <c r="I573" s="224"/>
      <c r="J573" s="225">
        <f>ROUND(I573*H573,2)</f>
        <v>0</v>
      </c>
      <c r="K573" s="221" t="s">
        <v>144</v>
      </c>
      <c r="L573" s="45"/>
      <c r="M573" s="226" t="s">
        <v>1</v>
      </c>
      <c r="N573" s="227" t="s">
        <v>41</v>
      </c>
      <c r="O573" s="92"/>
      <c r="P573" s="228">
        <f>O573*H573</f>
        <v>0</v>
      </c>
      <c r="Q573" s="228">
        <v>0</v>
      </c>
      <c r="R573" s="228">
        <f>Q573*H573</f>
        <v>0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233</v>
      </c>
      <c r="AT573" s="230" t="s">
        <v>140</v>
      </c>
      <c r="AU573" s="230" t="s">
        <v>86</v>
      </c>
      <c r="AY573" s="18" t="s">
        <v>138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84</v>
      </c>
      <c r="BK573" s="231">
        <f>ROUND(I573*H573,2)</f>
        <v>0</v>
      </c>
      <c r="BL573" s="18" t="s">
        <v>233</v>
      </c>
      <c r="BM573" s="230" t="s">
        <v>931</v>
      </c>
    </row>
    <row r="574" s="2" customFormat="1" ht="24.15" customHeight="1">
      <c r="A574" s="39"/>
      <c r="B574" s="40"/>
      <c r="C574" s="219" t="s">
        <v>932</v>
      </c>
      <c r="D574" s="219" t="s">
        <v>140</v>
      </c>
      <c r="E574" s="220" t="s">
        <v>933</v>
      </c>
      <c r="F574" s="221" t="s">
        <v>934</v>
      </c>
      <c r="G574" s="222" t="s">
        <v>630</v>
      </c>
      <c r="H574" s="290"/>
      <c r="I574" s="224"/>
      <c r="J574" s="225">
        <f>ROUND(I574*H574,2)</f>
        <v>0</v>
      </c>
      <c r="K574" s="221" t="s">
        <v>144</v>
      </c>
      <c r="L574" s="45"/>
      <c r="M574" s="226" t="s">
        <v>1</v>
      </c>
      <c r="N574" s="227" t="s">
        <v>41</v>
      </c>
      <c r="O574" s="92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233</v>
      </c>
      <c r="AT574" s="230" t="s">
        <v>140</v>
      </c>
      <c r="AU574" s="230" t="s">
        <v>86</v>
      </c>
      <c r="AY574" s="18" t="s">
        <v>138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84</v>
      </c>
      <c r="BK574" s="231">
        <f>ROUND(I574*H574,2)</f>
        <v>0</v>
      </c>
      <c r="BL574" s="18" t="s">
        <v>233</v>
      </c>
      <c r="BM574" s="230" t="s">
        <v>935</v>
      </c>
    </row>
    <row r="575" s="12" customFormat="1" ht="22.8" customHeight="1">
      <c r="A575" s="12"/>
      <c r="B575" s="203"/>
      <c r="C575" s="204"/>
      <c r="D575" s="205" t="s">
        <v>75</v>
      </c>
      <c r="E575" s="217" t="s">
        <v>936</v>
      </c>
      <c r="F575" s="217" t="s">
        <v>937</v>
      </c>
      <c r="G575" s="204"/>
      <c r="H575" s="204"/>
      <c r="I575" s="207"/>
      <c r="J575" s="218">
        <f>BK575</f>
        <v>0</v>
      </c>
      <c r="K575" s="204"/>
      <c r="L575" s="209"/>
      <c r="M575" s="210"/>
      <c r="N575" s="211"/>
      <c r="O575" s="211"/>
      <c r="P575" s="212">
        <f>SUM(P576:P581)</f>
        <v>0</v>
      </c>
      <c r="Q575" s="211"/>
      <c r="R575" s="212">
        <f>SUM(R576:R581)</f>
        <v>0.8408573</v>
      </c>
      <c r="S575" s="211"/>
      <c r="T575" s="213">
        <f>SUM(T576:T581)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14" t="s">
        <v>86</v>
      </c>
      <c r="AT575" s="215" t="s">
        <v>75</v>
      </c>
      <c r="AU575" s="215" t="s">
        <v>84</v>
      </c>
      <c r="AY575" s="214" t="s">
        <v>138</v>
      </c>
      <c r="BK575" s="216">
        <f>SUM(BK576:BK581)</f>
        <v>0</v>
      </c>
    </row>
    <row r="576" s="2" customFormat="1" ht="37.8" customHeight="1">
      <c r="A576" s="39"/>
      <c r="B576" s="40"/>
      <c r="C576" s="219" t="s">
        <v>938</v>
      </c>
      <c r="D576" s="219" t="s">
        <v>140</v>
      </c>
      <c r="E576" s="220" t="s">
        <v>939</v>
      </c>
      <c r="F576" s="221" t="s">
        <v>940</v>
      </c>
      <c r="G576" s="222" t="s">
        <v>143</v>
      </c>
      <c r="H576" s="223">
        <v>2179</v>
      </c>
      <c r="I576" s="224"/>
      <c r="J576" s="225">
        <f>ROUND(I576*H576,2)</f>
        <v>0</v>
      </c>
      <c r="K576" s="221" t="s">
        <v>144</v>
      </c>
      <c r="L576" s="45"/>
      <c r="M576" s="226" t="s">
        <v>1</v>
      </c>
      <c r="N576" s="227" t="s">
        <v>41</v>
      </c>
      <c r="O576" s="92"/>
      <c r="P576" s="228">
        <f>O576*H576</f>
        <v>0</v>
      </c>
      <c r="Q576" s="228">
        <v>0.00038</v>
      </c>
      <c r="R576" s="228">
        <f>Q576*H576</f>
        <v>0.82802</v>
      </c>
      <c r="S576" s="228">
        <v>0</v>
      </c>
      <c r="T576" s="22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233</v>
      </c>
      <c r="AT576" s="230" t="s">
        <v>140</v>
      </c>
      <c r="AU576" s="230" t="s">
        <v>86</v>
      </c>
      <c r="AY576" s="18" t="s">
        <v>138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84</v>
      </c>
      <c r="BK576" s="231">
        <f>ROUND(I576*H576,2)</f>
        <v>0</v>
      </c>
      <c r="BL576" s="18" t="s">
        <v>233</v>
      </c>
      <c r="BM576" s="230" t="s">
        <v>941</v>
      </c>
    </row>
    <row r="577" s="13" customFormat="1">
      <c r="A577" s="13"/>
      <c r="B577" s="232"/>
      <c r="C577" s="233"/>
      <c r="D577" s="234" t="s">
        <v>147</v>
      </c>
      <c r="E577" s="235" t="s">
        <v>1</v>
      </c>
      <c r="F577" s="236" t="s">
        <v>408</v>
      </c>
      <c r="G577" s="233"/>
      <c r="H577" s="237">
        <v>476.8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147</v>
      </c>
      <c r="AU577" s="243" t="s">
        <v>86</v>
      </c>
      <c r="AV577" s="13" t="s">
        <v>86</v>
      </c>
      <c r="AW577" s="13" t="s">
        <v>32</v>
      </c>
      <c r="AX577" s="13" t="s">
        <v>76</v>
      </c>
      <c r="AY577" s="243" t="s">
        <v>138</v>
      </c>
    </row>
    <row r="578" s="13" customFormat="1">
      <c r="A578" s="13"/>
      <c r="B578" s="232"/>
      <c r="C578" s="233"/>
      <c r="D578" s="234" t="s">
        <v>147</v>
      </c>
      <c r="E578" s="235" t="s">
        <v>1</v>
      </c>
      <c r="F578" s="236" t="s">
        <v>409</v>
      </c>
      <c r="G578" s="233"/>
      <c r="H578" s="237">
        <v>1702.2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147</v>
      </c>
      <c r="AU578" s="243" t="s">
        <v>86</v>
      </c>
      <c r="AV578" s="13" t="s">
        <v>86</v>
      </c>
      <c r="AW578" s="13" t="s">
        <v>32</v>
      </c>
      <c r="AX578" s="13" t="s">
        <v>76</v>
      </c>
      <c r="AY578" s="243" t="s">
        <v>138</v>
      </c>
    </row>
    <row r="579" s="14" customFormat="1">
      <c r="A579" s="14"/>
      <c r="B579" s="244"/>
      <c r="C579" s="245"/>
      <c r="D579" s="234" t="s">
        <v>147</v>
      </c>
      <c r="E579" s="246" t="s">
        <v>1</v>
      </c>
      <c r="F579" s="247" t="s">
        <v>150</v>
      </c>
      <c r="G579" s="245"/>
      <c r="H579" s="248">
        <v>2179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147</v>
      </c>
      <c r="AU579" s="254" t="s">
        <v>86</v>
      </c>
      <c r="AV579" s="14" t="s">
        <v>145</v>
      </c>
      <c r="AW579" s="14" t="s">
        <v>32</v>
      </c>
      <c r="AX579" s="14" t="s">
        <v>84</v>
      </c>
      <c r="AY579" s="254" t="s">
        <v>138</v>
      </c>
    </row>
    <row r="580" s="2" customFormat="1" ht="24.15" customHeight="1">
      <c r="A580" s="39"/>
      <c r="B580" s="40"/>
      <c r="C580" s="219" t="s">
        <v>942</v>
      </c>
      <c r="D580" s="219" t="s">
        <v>140</v>
      </c>
      <c r="E580" s="220" t="s">
        <v>943</v>
      </c>
      <c r="F580" s="221" t="s">
        <v>944</v>
      </c>
      <c r="G580" s="222" t="s">
        <v>143</v>
      </c>
      <c r="H580" s="223">
        <v>61.13</v>
      </c>
      <c r="I580" s="224"/>
      <c r="J580" s="225">
        <f>ROUND(I580*H580,2)</f>
        <v>0</v>
      </c>
      <c r="K580" s="221" t="s">
        <v>144</v>
      </c>
      <c r="L580" s="45"/>
      <c r="M580" s="226" t="s">
        <v>1</v>
      </c>
      <c r="N580" s="227" t="s">
        <v>41</v>
      </c>
      <c r="O580" s="92"/>
      <c r="P580" s="228">
        <f>O580*H580</f>
        <v>0</v>
      </c>
      <c r="Q580" s="228">
        <v>0.00021</v>
      </c>
      <c r="R580" s="228">
        <f>Q580*H580</f>
        <v>0.012837300000000002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233</v>
      </c>
      <c r="AT580" s="230" t="s">
        <v>140</v>
      </c>
      <c r="AU580" s="230" t="s">
        <v>86</v>
      </c>
      <c r="AY580" s="18" t="s">
        <v>138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84</v>
      </c>
      <c r="BK580" s="231">
        <f>ROUND(I580*H580,2)</f>
        <v>0</v>
      </c>
      <c r="BL580" s="18" t="s">
        <v>233</v>
      </c>
      <c r="BM580" s="230" t="s">
        <v>945</v>
      </c>
    </row>
    <row r="581" s="13" customFormat="1">
      <c r="A581" s="13"/>
      <c r="B581" s="232"/>
      <c r="C581" s="233"/>
      <c r="D581" s="234" t="s">
        <v>147</v>
      </c>
      <c r="E581" s="235" t="s">
        <v>1</v>
      </c>
      <c r="F581" s="236" t="s">
        <v>382</v>
      </c>
      <c r="G581" s="233"/>
      <c r="H581" s="237">
        <v>61.13</v>
      </c>
      <c r="I581" s="238"/>
      <c r="J581" s="233"/>
      <c r="K581" s="233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147</v>
      </c>
      <c r="AU581" s="243" t="s">
        <v>86</v>
      </c>
      <c r="AV581" s="13" t="s">
        <v>86</v>
      </c>
      <c r="AW581" s="13" t="s">
        <v>32</v>
      </c>
      <c r="AX581" s="13" t="s">
        <v>84</v>
      </c>
      <c r="AY581" s="243" t="s">
        <v>138</v>
      </c>
    </row>
    <row r="582" s="12" customFormat="1" ht="22.8" customHeight="1">
      <c r="A582" s="12"/>
      <c r="B582" s="203"/>
      <c r="C582" s="204"/>
      <c r="D582" s="205" t="s">
        <v>75</v>
      </c>
      <c r="E582" s="217" t="s">
        <v>946</v>
      </c>
      <c r="F582" s="217" t="s">
        <v>947</v>
      </c>
      <c r="G582" s="204"/>
      <c r="H582" s="204"/>
      <c r="I582" s="207"/>
      <c r="J582" s="218">
        <f>BK582</f>
        <v>0</v>
      </c>
      <c r="K582" s="204"/>
      <c r="L582" s="209"/>
      <c r="M582" s="210"/>
      <c r="N582" s="211"/>
      <c r="O582" s="211"/>
      <c r="P582" s="212">
        <f>SUM(P583:P586)</f>
        <v>0</v>
      </c>
      <c r="Q582" s="211"/>
      <c r="R582" s="212">
        <f>SUM(R583:R586)</f>
        <v>0.0011564</v>
      </c>
      <c r="S582" s="211"/>
      <c r="T582" s="213">
        <f>SUM(T583:T586)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14" t="s">
        <v>86</v>
      </c>
      <c r="AT582" s="215" t="s">
        <v>75</v>
      </c>
      <c r="AU582" s="215" t="s">
        <v>84</v>
      </c>
      <c r="AY582" s="214" t="s">
        <v>138</v>
      </c>
      <c r="BK582" s="216">
        <f>SUM(BK583:BK586)</f>
        <v>0</v>
      </c>
    </row>
    <row r="583" s="2" customFormat="1" ht="24.15" customHeight="1">
      <c r="A583" s="39"/>
      <c r="B583" s="40"/>
      <c r="C583" s="219" t="s">
        <v>948</v>
      </c>
      <c r="D583" s="219" t="s">
        <v>140</v>
      </c>
      <c r="E583" s="220" t="s">
        <v>949</v>
      </c>
      <c r="F583" s="221" t="s">
        <v>950</v>
      </c>
      <c r="G583" s="222" t="s">
        <v>143</v>
      </c>
      <c r="H583" s="223">
        <v>2.36</v>
      </c>
      <c r="I583" s="224"/>
      <c r="J583" s="225">
        <f>ROUND(I583*H583,2)</f>
        <v>0</v>
      </c>
      <c r="K583" s="221" t="s">
        <v>144</v>
      </c>
      <c r="L583" s="45"/>
      <c r="M583" s="226" t="s">
        <v>1</v>
      </c>
      <c r="N583" s="227" t="s">
        <v>41</v>
      </c>
      <c r="O583" s="92"/>
      <c r="P583" s="228">
        <f>O583*H583</f>
        <v>0</v>
      </c>
      <c r="Q583" s="228">
        <v>0.0002</v>
      </c>
      <c r="R583" s="228">
        <f>Q583*H583</f>
        <v>0.000472</v>
      </c>
      <c r="S583" s="228">
        <v>0</v>
      </c>
      <c r="T583" s="229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0" t="s">
        <v>233</v>
      </c>
      <c r="AT583" s="230" t="s">
        <v>140</v>
      </c>
      <c r="AU583" s="230" t="s">
        <v>86</v>
      </c>
      <c r="AY583" s="18" t="s">
        <v>138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8" t="s">
        <v>84</v>
      </c>
      <c r="BK583" s="231">
        <f>ROUND(I583*H583,2)</f>
        <v>0</v>
      </c>
      <c r="BL583" s="18" t="s">
        <v>233</v>
      </c>
      <c r="BM583" s="230" t="s">
        <v>951</v>
      </c>
    </row>
    <row r="584" s="13" customFormat="1">
      <c r="A584" s="13"/>
      <c r="B584" s="232"/>
      <c r="C584" s="233"/>
      <c r="D584" s="234" t="s">
        <v>147</v>
      </c>
      <c r="E584" s="235" t="s">
        <v>1</v>
      </c>
      <c r="F584" s="236" t="s">
        <v>952</v>
      </c>
      <c r="G584" s="233"/>
      <c r="H584" s="237">
        <v>2.36</v>
      </c>
      <c r="I584" s="238"/>
      <c r="J584" s="233"/>
      <c r="K584" s="233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147</v>
      </c>
      <c r="AU584" s="243" t="s">
        <v>86</v>
      </c>
      <c r="AV584" s="13" t="s">
        <v>86</v>
      </c>
      <c r="AW584" s="13" t="s">
        <v>32</v>
      </c>
      <c r="AX584" s="13" t="s">
        <v>84</v>
      </c>
      <c r="AY584" s="243" t="s">
        <v>138</v>
      </c>
    </row>
    <row r="585" s="2" customFormat="1" ht="24.15" customHeight="1">
      <c r="A585" s="39"/>
      <c r="B585" s="40"/>
      <c r="C585" s="219" t="s">
        <v>953</v>
      </c>
      <c r="D585" s="219" t="s">
        <v>140</v>
      </c>
      <c r="E585" s="220" t="s">
        <v>954</v>
      </c>
      <c r="F585" s="221" t="s">
        <v>955</v>
      </c>
      <c r="G585" s="222" t="s">
        <v>143</v>
      </c>
      <c r="H585" s="223">
        <v>2.36</v>
      </c>
      <c r="I585" s="224"/>
      <c r="J585" s="225">
        <f>ROUND(I585*H585,2)</f>
        <v>0</v>
      </c>
      <c r="K585" s="221" t="s">
        <v>144</v>
      </c>
      <c r="L585" s="45"/>
      <c r="M585" s="226" t="s">
        <v>1</v>
      </c>
      <c r="N585" s="227" t="s">
        <v>41</v>
      </c>
      <c r="O585" s="92"/>
      <c r="P585" s="228">
        <f>O585*H585</f>
        <v>0</v>
      </c>
      <c r="Q585" s="228">
        <v>0.00029</v>
      </c>
      <c r="R585" s="228">
        <f>Q585*H585</f>
        <v>0.00068439999999999992</v>
      </c>
      <c r="S585" s="228">
        <v>0</v>
      </c>
      <c r="T585" s="22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0" t="s">
        <v>233</v>
      </c>
      <c r="AT585" s="230" t="s">
        <v>140</v>
      </c>
      <c r="AU585" s="230" t="s">
        <v>86</v>
      </c>
      <c r="AY585" s="18" t="s">
        <v>138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8" t="s">
        <v>84</v>
      </c>
      <c r="BK585" s="231">
        <f>ROUND(I585*H585,2)</f>
        <v>0</v>
      </c>
      <c r="BL585" s="18" t="s">
        <v>233</v>
      </c>
      <c r="BM585" s="230" t="s">
        <v>956</v>
      </c>
    </row>
    <row r="586" s="13" customFormat="1">
      <c r="A586" s="13"/>
      <c r="B586" s="232"/>
      <c r="C586" s="233"/>
      <c r="D586" s="234" t="s">
        <v>147</v>
      </c>
      <c r="E586" s="235" t="s">
        <v>1</v>
      </c>
      <c r="F586" s="236" t="s">
        <v>957</v>
      </c>
      <c r="G586" s="233"/>
      <c r="H586" s="237">
        <v>2.36</v>
      </c>
      <c r="I586" s="238"/>
      <c r="J586" s="233"/>
      <c r="K586" s="233"/>
      <c r="L586" s="239"/>
      <c r="M586" s="291"/>
      <c r="N586" s="292"/>
      <c r="O586" s="292"/>
      <c r="P586" s="292"/>
      <c r="Q586" s="292"/>
      <c r="R586" s="292"/>
      <c r="S586" s="292"/>
      <c r="T586" s="29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147</v>
      </c>
      <c r="AU586" s="243" t="s">
        <v>86</v>
      </c>
      <c r="AV586" s="13" t="s">
        <v>86</v>
      </c>
      <c r="AW586" s="13" t="s">
        <v>32</v>
      </c>
      <c r="AX586" s="13" t="s">
        <v>84</v>
      </c>
      <c r="AY586" s="243" t="s">
        <v>138</v>
      </c>
    </row>
    <row r="587" s="2" customFormat="1" ht="6.96" customHeight="1">
      <c r="A587" s="39"/>
      <c r="B587" s="67"/>
      <c r="C587" s="68"/>
      <c r="D587" s="68"/>
      <c r="E587" s="68"/>
      <c r="F587" s="68"/>
      <c r="G587" s="68"/>
      <c r="H587" s="68"/>
      <c r="I587" s="68"/>
      <c r="J587" s="68"/>
      <c r="K587" s="68"/>
      <c r="L587" s="45"/>
      <c r="M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</row>
  </sheetData>
  <sheetProtection sheet="1" autoFilter="0" formatColumns="0" formatRows="0" objects="1" scenarios="1" spinCount="100000" saltValue="21pynfmCvZOFS4OQ/83HrAt0G+pFxF2pH82oxs7kDbU3UP2QCB9wazDdokjG6y6vNkr/EF9LzxF7gtal3YkWfQ==" hashValue="zmomMxJ+Yd1jT6OdM+FMFI/lnatihen8lKeM/VVBKzOzsceio79lGaYmS871koaYu8WKYwXgqGGaI6zP5RA3jA==" algorithmName="SHA-512" password="CC35"/>
  <autoFilter ref="C133:K586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Stavební úpravy bytových domů -  a ul. Masarykova č. p. 287  v Bohumíně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ROUND((SUM(BE121:BE331)),  2)</f>
        <v>0</v>
      </c>
      <c r="G33" s="39"/>
      <c r="H33" s="39"/>
      <c r="I33" s="156">
        <v>0.21</v>
      </c>
      <c r="J33" s="155">
        <f>ROUND(((SUM(BE121:BE331))*I33),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ROUND((SUM(BF121:BF331)),  2)</f>
        <v>0</v>
      </c>
      <c r="G34" s="39"/>
      <c r="H34" s="39"/>
      <c r="I34" s="156">
        <v>0.15</v>
      </c>
      <c r="J34" s="155">
        <f>ROUND(((SUM(BF121:BF331))*I34),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ROUND((SUM(BG121:BG331)),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ROUND((SUM(BH121:BH331)),  2)</f>
        <v>0</v>
      </c>
      <c r="G36" s="39"/>
      <c r="H36" s="39"/>
      <c r="I36" s="156">
        <v>0.15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ROUND((SUM(BI121:BI331)),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Stavební úpravy bytových domů -  a ul. Masarykova č. p. 287  v Bohumíně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001.2 - stavební úpravy Masarykova 287 - investice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17. 3. 2022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959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113</v>
      </c>
      <c r="E99" s="189"/>
      <c r="F99" s="189"/>
      <c r="G99" s="189"/>
      <c r="H99" s="189"/>
      <c r="I99" s="189"/>
      <c r="J99" s="190">
        <f>J316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114</v>
      </c>
      <c r="E100" s="183"/>
      <c r="F100" s="183"/>
      <c r="G100" s="183"/>
      <c r="H100" s="183"/>
      <c r="I100" s="183"/>
      <c r="J100" s="184">
        <f>J320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960</v>
      </c>
      <c r="E101" s="189"/>
      <c r="F101" s="189"/>
      <c r="G101" s="189"/>
      <c r="H101" s="189"/>
      <c r="I101" s="189"/>
      <c r="J101" s="190">
        <f>J321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5" t="str">
        <f>E7</f>
        <v xml:space="preserve">Stavební úpravy bytových domů -  a ul. Masarykova č. p. 287  v Bohumíně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001.2 - stavební úpravy Masarykova 287 - investice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Bohumín</v>
      </c>
      <c r="G115" s="41"/>
      <c r="H115" s="41"/>
      <c r="I115" s="33" t="s">
        <v>22</v>
      </c>
      <c r="J115" s="80" t="str">
        <f>IF(J12="","",J12)</f>
        <v>17. 3. 2022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Bohumín</v>
      </c>
      <c r="G117" s="41"/>
      <c r="H117" s="41"/>
      <c r="I117" s="33" t="s">
        <v>30</v>
      </c>
      <c r="J117" s="37" t="str">
        <f>E21</f>
        <v>ATRIS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Barbora Kyšková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124</v>
      </c>
      <c r="D120" s="195" t="s">
        <v>61</v>
      </c>
      <c r="E120" s="195" t="s">
        <v>57</v>
      </c>
      <c r="F120" s="195" t="s">
        <v>58</v>
      </c>
      <c r="G120" s="195" t="s">
        <v>125</v>
      </c>
      <c r="H120" s="195" t="s">
        <v>126</v>
      </c>
      <c r="I120" s="195" t="s">
        <v>127</v>
      </c>
      <c r="J120" s="195" t="s">
        <v>102</v>
      </c>
      <c r="K120" s="196" t="s">
        <v>128</v>
      </c>
      <c r="L120" s="197"/>
      <c r="M120" s="101" t="s">
        <v>1</v>
      </c>
      <c r="N120" s="102" t="s">
        <v>40</v>
      </c>
      <c r="O120" s="102" t="s">
        <v>129</v>
      </c>
      <c r="P120" s="102" t="s">
        <v>130</v>
      </c>
      <c r="Q120" s="102" t="s">
        <v>131</v>
      </c>
      <c r="R120" s="102" t="s">
        <v>132</v>
      </c>
      <c r="S120" s="102" t="s">
        <v>133</v>
      </c>
      <c r="T120" s="103" t="s">
        <v>134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135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P122+P320</f>
        <v>0</v>
      </c>
      <c r="Q121" s="105"/>
      <c r="R121" s="200">
        <f>R122+R320</f>
        <v>31.61687364</v>
      </c>
      <c r="S121" s="105"/>
      <c r="T121" s="201">
        <f>T122+T320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104</v>
      </c>
      <c r="BK121" s="202">
        <f>BK122+BK320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136</v>
      </c>
      <c r="F122" s="206" t="s">
        <v>137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P123+P316</f>
        <v>0</v>
      </c>
      <c r="Q122" s="211"/>
      <c r="R122" s="212">
        <f>R123+R316</f>
        <v>29.38387364</v>
      </c>
      <c r="S122" s="211"/>
      <c r="T122" s="213">
        <f>T123+T316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138</v>
      </c>
      <c r="BK122" s="216">
        <f>BK123+BK316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171</v>
      </c>
      <c r="F123" s="217" t="s">
        <v>961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SUM(P124:P315)</f>
        <v>0</v>
      </c>
      <c r="Q123" s="211"/>
      <c r="R123" s="212">
        <f>SUM(R124:R315)</f>
        <v>29.38387364</v>
      </c>
      <c r="S123" s="211"/>
      <c r="T123" s="213">
        <f>SUM(T124:T315)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84</v>
      </c>
      <c r="AY123" s="214" t="s">
        <v>138</v>
      </c>
      <c r="BK123" s="216">
        <f>SUM(BK124:BK315)</f>
        <v>0</v>
      </c>
    </row>
    <row r="124" s="2" customFormat="1" ht="44.25" customHeight="1">
      <c r="A124" s="39"/>
      <c r="B124" s="40"/>
      <c r="C124" s="219" t="s">
        <v>7</v>
      </c>
      <c r="D124" s="219" t="s">
        <v>140</v>
      </c>
      <c r="E124" s="220" t="s">
        <v>962</v>
      </c>
      <c r="F124" s="221" t="s">
        <v>963</v>
      </c>
      <c r="G124" s="222" t="s">
        <v>143</v>
      </c>
      <c r="H124" s="223">
        <v>73.15</v>
      </c>
      <c r="I124" s="224"/>
      <c r="J124" s="225">
        <f>ROUND(I124*H124,2)</f>
        <v>0</v>
      </c>
      <c r="K124" s="221" t="s">
        <v>144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0.01139</v>
      </c>
      <c r="R124" s="228">
        <f>Q124*H124</f>
        <v>0.83317850000000016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145</v>
      </c>
      <c r="AT124" s="230" t="s">
        <v>140</v>
      </c>
      <c r="AU124" s="230" t="s">
        <v>86</v>
      </c>
      <c r="AY124" s="18" t="s">
        <v>138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145</v>
      </c>
      <c r="BM124" s="230" t="s">
        <v>964</v>
      </c>
    </row>
    <row r="125" s="13" customFormat="1">
      <c r="A125" s="13"/>
      <c r="B125" s="232"/>
      <c r="C125" s="233"/>
      <c r="D125" s="234" t="s">
        <v>147</v>
      </c>
      <c r="E125" s="235" t="s">
        <v>1</v>
      </c>
      <c r="F125" s="236" t="s">
        <v>965</v>
      </c>
      <c r="G125" s="233"/>
      <c r="H125" s="237">
        <v>53.2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147</v>
      </c>
      <c r="AU125" s="243" t="s">
        <v>86</v>
      </c>
      <c r="AV125" s="13" t="s">
        <v>86</v>
      </c>
      <c r="AW125" s="13" t="s">
        <v>32</v>
      </c>
      <c r="AX125" s="13" t="s">
        <v>76</v>
      </c>
      <c r="AY125" s="243" t="s">
        <v>138</v>
      </c>
    </row>
    <row r="126" s="13" customFormat="1">
      <c r="A126" s="13"/>
      <c r="B126" s="232"/>
      <c r="C126" s="233"/>
      <c r="D126" s="234" t="s">
        <v>147</v>
      </c>
      <c r="E126" s="235" t="s">
        <v>1</v>
      </c>
      <c r="F126" s="236" t="s">
        <v>372</v>
      </c>
      <c r="G126" s="233"/>
      <c r="H126" s="237">
        <v>19.95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147</v>
      </c>
      <c r="AU126" s="243" t="s">
        <v>86</v>
      </c>
      <c r="AV126" s="13" t="s">
        <v>86</v>
      </c>
      <c r="AW126" s="13" t="s">
        <v>32</v>
      </c>
      <c r="AX126" s="13" t="s">
        <v>76</v>
      </c>
      <c r="AY126" s="243" t="s">
        <v>138</v>
      </c>
    </row>
    <row r="127" s="14" customFormat="1">
      <c r="A127" s="14"/>
      <c r="B127" s="244"/>
      <c r="C127" s="245"/>
      <c r="D127" s="234" t="s">
        <v>147</v>
      </c>
      <c r="E127" s="246" t="s">
        <v>1</v>
      </c>
      <c r="F127" s="247" t="s">
        <v>150</v>
      </c>
      <c r="G127" s="245"/>
      <c r="H127" s="248">
        <v>73.15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147</v>
      </c>
      <c r="AU127" s="254" t="s">
        <v>86</v>
      </c>
      <c r="AV127" s="14" t="s">
        <v>145</v>
      </c>
      <c r="AW127" s="14" t="s">
        <v>32</v>
      </c>
      <c r="AX127" s="14" t="s">
        <v>84</v>
      </c>
      <c r="AY127" s="254" t="s">
        <v>138</v>
      </c>
    </row>
    <row r="128" s="2" customFormat="1" ht="24.15" customHeight="1">
      <c r="A128" s="39"/>
      <c r="B128" s="40"/>
      <c r="C128" s="255" t="s">
        <v>279</v>
      </c>
      <c r="D128" s="255" t="s">
        <v>208</v>
      </c>
      <c r="E128" s="256" t="s">
        <v>966</v>
      </c>
      <c r="F128" s="257" t="s">
        <v>967</v>
      </c>
      <c r="G128" s="258" t="s">
        <v>143</v>
      </c>
      <c r="H128" s="259">
        <v>80.465</v>
      </c>
      <c r="I128" s="260"/>
      <c r="J128" s="261">
        <f>ROUND(I128*H128,2)</f>
        <v>0</v>
      </c>
      <c r="K128" s="257" t="s">
        <v>144</v>
      </c>
      <c r="L128" s="262"/>
      <c r="M128" s="263" t="s">
        <v>1</v>
      </c>
      <c r="N128" s="264" t="s">
        <v>41</v>
      </c>
      <c r="O128" s="92"/>
      <c r="P128" s="228">
        <f>O128*H128</f>
        <v>0</v>
      </c>
      <c r="Q128" s="228">
        <v>0.0075</v>
      </c>
      <c r="R128" s="228">
        <f>Q128*H128</f>
        <v>0.60348749999999992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181</v>
      </c>
      <c r="AT128" s="230" t="s">
        <v>208</v>
      </c>
      <c r="AU128" s="230" t="s">
        <v>86</v>
      </c>
      <c r="AY128" s="18" t="s">
        <v>138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145</v>
      </c>
      <c r="BM128" s="230" t="s">
        <v>968</v>
      </c>
    </row>
    <row r="129" s="13" customFormat="1">
      <c r="A129" s="13"/>
      <c r="B129" s="232"/>
      <c r="C129" s="233"/>
      <c r="D129" s="234" t="s">
        <v>147</v>
      </c>
      <c r="E129" s="233"/>
      <c r="F129" s="236" t="s">
        <v>969</v>
      </c>
      <c r="G129" s="233"/>
      <c r="H129" s="237">
        <v>80.465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147</v>
      </c>
      <c r="AU129" s="243" t="s">
        <v>86</v>
      </c>
      <c r="AV129" s="13" t="s">
        <v>86</v>
      </c>
      <c r="AW129" s="13" t="s">
        <v>4</v>
      </c>
      <c r="AX129" s="13" t="s">
        <v>84</v>
      </c>
      <c r="AY129" s="243" t="s">
        <v>138</v>
      </c>
    </row>
    <row r="130" s="2" customFormat="1" ht="44.25" customHeight="1">
      <c r="A130" s="39"/>
      <c r="B130" s="40"/>
      <c r="C130" s="219" t="s">
        <v>300</v>
      </c>
      <c r="D130" s="219" t="s">
        <v>140</v>
      </c>
      <c r="E130" s="220" t="s">
        <v>970</v>
      </c>
      <c r="F130" s="221" t="s">
        <v>971</v>
      </c>
      <c r="G130" s="222" t="s">
        <v>143</v>
      </c>
      <c r="H130" s="223">
        <v>121.905</v>
      </c>
      <c r="I130" s="224"/>
      <c r="J130" s="225">
        <f>ROUND(I130*H130,2)</f>
        <v>0</v>
      </c>
      <c r="K130" s="221" t="s">
        <v>144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0.0086</v>
      </c>
      <c r="R130" s="228">
        <f>Q130*H130</f>
        <v>1.0483830000000002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145</v>
      </c>
      <c r="AT130" s="230" t="s">
        <v>140</v>
      </c>
      <c r="AU130" s="230" t="s">
        <v>86</v>
      </c>
      <c r="AY130" s="18" t="s">
        <v>138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145</v>
      </c>
      <c r="BM130" s="230" t="s">
        <v>972</v>
      </c>
    </row>
    <row r="131" s="13" customFormat="1">
      <c r="A131" s="13"/>
      <c r="B131" s="232"/>
      <c r="C131" s="233"/>
      <c r="D131" s="234" t="s">
        <v>147</v>
      </c>
      <c r="E131" s="235" t="s">
        <v>1</v>
      </c>
      <c r="F131" s="236" t="s">
        <v>368</v>
      </c>
      <c r="G131" s="233"/>
      <c r="H131" s="237">
        <v>86.265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147</v>
      </c>
      <c r="AU131" s="243" t="s">
        <v>86</v>
      </c>
      <c r="AV131" s="13" t="s">
        <v>86</v>
      </c>
      <c r="AW131" s="13" t="s">
        <v>32</v>
      </c>
      <c r="AX131" s="13" t="s">
        <v>76</v>
      </c>
      <c r="AY131" s="243" t="s">
        <v>138</v>
      </c>
    </row>
    <row r="132" s="13" customFormat="1">
      <c r="A132" s="13"/>
      <c r="B132" s="232"/>
      <c r="C132" s="233"/>
      <c r="D132" s="234" t="s">
        <v>147</v>
      </c>
      <c r="E132" s="235" t="s">
        <v>1</v>
      </c>
      <c r="F132" s="236" t="s">
        <v>369</v>
      </c>
      <c r="G132" s="233"/>
      <c r="H132" s="237">
        <v>-2.7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147</v>
      </c>
      <c r="AU132" s="243" t="s">
        <v>86</v>
      </c>
      <c r="AV132" s="13" t="s">
        <v>86</v>
      </c>
      <c r="AW132" s="13" t="s">
        <v>32</v>
      </c>
      <c r="AX132" s="13" t="s">
        <v>76</v>
      </c>
      <c r="AY132" s="243" t="s">
        <v>138</v>
      </c>
    </row>
    <row r="133" s="16" customFormat="1">
      <c r="A133" s="16"/>
      <c r="B133" s="275"/>
      <c r="C133" s="276"/>
      <c r="D133" s="234" t="s">
        <v>147</v>
      </c>
      <c r="E133" s="277" t="s">
        <v>1</v>
      </c>
      <c r="F133" s="278" t="s">
        <v>317</v>
      </c>
      <c r="G133" s="276"/>
      <c r="H133" s="279">
        <v>83.565</v>
      </c>
      <c r="I133" s="280"/>
      <c r="J133" s="276"/>
      <c r="K133" s="276"/>
      <c r="L133" s="281"/>
      <c r="M133" s="282"/>
      <c r="N133" s="283"/>
      <c r="O133" s="283"/>
      <c r="P133" s="283"/>
      <c r="Q133" s="283"/>
      <c r="R133" s="283"/>
      <c r="S133" s="283"/>
      <c r="T133" s="284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85" t="s">
        <v>147</v>
      </c>
      <c r="AU133" s="285" t="s">
        <v>86</v>
      </c>
      <c r="AV133" s="16" t="s">
        <v>156</v>
      </c>
      <c r="AW133" s="16" t="s">
        <v>32</v>
      </c>
      <c r="AX133" s="16" t="s">
        <v>76</v>
      </c>
      <c r="AY133" s="285" t="s">
        <v>138</v>
      </c>
    </row>
    <row r="134" s="13" customFormat="1">
      <c r="A134" s="13"/>
      <c r="B134" s="232"/>
      <c r="C134" s="233"/>
      <c r="D134" s="234" t="s">
        <v>147</v>
      </c>
      <c r="E134" s="235" t="s">
        <v>1</v>
      </c>
      <c r="F134" s="236" t="s">
        <v>371</v>
      </c>
      <c r="G134" s="233"/>
      <c r="H134" s="237">
        <v>38.34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147</v>
      </c>
      <c r="AU134" s="243" t="s">
        <v>86</v>
      </c>
      <c r="AV134" s="13" t="s">
        <v>86</v>
      </c>
      <c r="AW134" s="13" t="s">
        <v>32</v>
      </c>
      <c r="AX134" s="13" t="s">
        <v>76</v>
      </c>
      <c r="AY134" s="243" t="s">
        <v>138</v>
      </c>
    </row>
    <row r="135" s="16" customFormat="1">
      <c r="A135" s="16"/>
      <c r="B135" s="275"/>
      <c r="C135" s="276"/>
      <c r="D135" s="234" t="s">
        <v>147</v>
      </c>
      <c r="E135" s="277" t="s">
        <v>1</v>
      </c>
      <c r="F135" s="278" t="s">
        <v>317</v>
      </c>
      <c r="G135" s="276"/>
      <c r="H135" s="279">
        <v>38.34</v>
      </c>
      <c r="I135" s="280"/>
      <c r="J135" s="276"/>
      <c r="K135" s="276"/>
      <c r="L135" s="281"/>
      <c r="M135" s="282"/>
      <c r="N135" s="283"/>
      <c r="O135" s="283"/>
      <c r="P135" s="283"/>
      <c r="Q135" s="283"/>
      <c r="R135" s="283"/>
      <c r="S135" s="283"/>
      <c r="T135" s="284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85" t="s">
        <v>147</v>
      </c>
      <c r="AU135" s="285" t="s">
        <v>86</v>
      </c>
      <c r="AV135" s="16" t="s">
        <v>156</v>
      </c>
      <c r="AW135" s="16" t="s">
        <v>32</v>
      </c>
      <c r="AX135" s="16" t="s">
        <v>76</v>
      </c>
      <c r="AY135" s="285" t="s">
        <v>138</v>
      </c>
    </row>
    <row r="136" s="14" customFormat="1">
      <c r="A136" s="14"/>
      <c r="B136" s="244"/>
      <c r="C136" s="245"/>
      <c r="D136" s="234" t="s">
        <v>147</v>
      </c>
      <c r="E136" s="246" t="s">
        <v>1</v>
      </c>
      <c r="F136" s="247" t="s">
        <v>150</v>
      </c>
      <c r="G136" s="245"/>
      <c r="H136" s="248">
        <v>121.905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147</v>
      </c>
      <c r="AU136" s="254" t="s">
        <v>86</v>
      </c>
      <c r="AV136" s="14" t="s">
        <v>145</v>
      </c>
      <c r="AW136" s="14" t="s">
        <v>32</v>
      </c>
      <c r="AX136" s="14" t="s">
        <v>84</v>
      </c>
      <c r="AY136" s="254" t="s">
        <v>138</v>
      </c>
    </row>
    <row r="137" s="2" customFormat="1" ht="24.15" customHeight="1">
      <c r="A137" s="39"/>
      <c r="B137" s="40"/>
      <c r="C137" s="255" t="s">
        <v>330</v>
      </c>
      <c r="D137" s="255" t="s">
        <v>208</v>
      </c>
      <c r="E137" s="256" t="s">
        <v>973</v>
      </c>
      <c r="F137" s="257" t="s">
        <v>974</v>
      </c>
      <c r="G137" s="258" t="s">
        <v>143</v>
      </c>
      <c r="H137" s="259">
        <v>134.096</v>
      </c>
      <c r="I137" s="260"/>
      <c r="J137" s="261">
        <f>ROUND(I137*H137,2)</f>
        <v>0</v>
      </c>
      <c r="K137" s="257" t="s">
        <v>144</v>
      </c>
      <c r="L137" s="262"/>
      <c r="M137" s="263" t="s">
        <v>1</v>
      </c>
      <c r="N137" s="264" t="s">
        <v>41</v>
      </c>
      <c r="O137" s="92"/>
      <c r="P137" s="228">
        <f>O137*H137</f>
        <v>0</v>
      </c>
      <c r="Q137" s="228">
        <v>0.0048</v>
      </c>
      <c r="R137" s="228">
        <f>Q137*H137</f>
        <v>0.6436608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181</v>
      </c>
      <c r="AT137" s="230" t="s">
        <v>208</v>
      </c>
      <c r="AU137" s="230" t="s">
        <v>86</v>
      </c>
      <c r="AY137" s="18" t="s">
        <v>138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145</v>
      </c>
      <c r="BM137" s="230" t="s">
        <v>975</v>
      </c>
    </row>
    <row r="138" s="13" customFormat="1">
      <c r="A138" s="13"/>
      <c r="B138" s="232"/>
      <c r="C138" s="233"/>
      <c r="D138" s="234" t="s">
        <v>147</v>
      </c>
      <c r="E138" s="233"/>
      <c r="F138" s="236" t="s">
        <v>976</v>
      </c>
      <c r="G138" s="233"/>
      <c r="H138" s="237">
        <v>134.096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147</v>
      </c>
      <c r="AU138" s="243" t="s">
        <v>86</v>
      </c>
      <c r="AV138" s="13" t="s">
        <v>86</v>
      </c>
      <c r="AW138" s="13" t="s">
        <v>4</v>
      </c>
      <c r="AX138" s="13" t="s">
        <v>84</v>
      </c>
      <c r="AY138" s="243" t="s">
        <v>138</v>
      </c>
    </row>
    <row r="139" s="2" customFormat="1" ht="37.8" customHeight="1">
      <c r="A139" s="39"/>
      <c r="B139" s="40"/>
      <c r="C139" s="219" t="s">
        <v>345</v>
      </c>
      <c r="D139" s="219" t="s">
        <v>140</v>
      </c>
      <c r="E139" s="220" t="s">
        <v>977</v>
      </c>
      <c r="F139" s="221" t="s">
        <v>978</v>
      </c>
      <c r="G139" s="222" t="s">
        <v>204</v>
      </c>
      <c r="H139" s="223">
        <v>15</v>
      </c>
      <c r="I139" s="224"/>
      <c r="J139" s="225">
        <f>ROUND(I139*H139,2)</f>
        <v>0</v>
      </c>
      <c r="K139" s="221" t="s">
        <v>144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0.0033899999999999996</v>
      </c>
      <c r="R139" s="228">
        <f>Q139*H139</f>
        <v>0.05085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145</v>
      </c>
      <c r="AT139" s="230" t="s">
        <v>140</v>
      </c>
      <c r="AU139" s="230" t="s">
        <v>86</v>
      </c>
      <c r="AY139" s="18" t="s">
        <v>138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145</v>
      </c>
      <c r="BM139" s="230" t="s">
        <v>979</v>
      </c>
    </row>
    <row r="140" s="13" customFormat="1">
      <c r="A140" s="13"/>
      <c r="B140" s="232"/>
      <c r="C140" s="233"/>
      <c r="D140" s="234" t="s">
        <v>147</v>
      </c>
      <c r="E140" s="235" t="s">
        <v>1</v>
      </c>
      <c r="F140" s="236" t="s">
        <v>980</v>
      </c>
      <c r="G140" s="233"/>
      <c r="H140" s="237">
        <v>15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147</v>
      </c>
      <c r="AU140" s="243" t="s">
        <v>86</v>
      </c>
      <c r="AV140" s="13" t="s">
        <v>86</v>
      </c>
      <c r="AW140" s="13" t="s">
        <v>32</v>
      </c>
      <c r="AX140" s="13" t="s">
        <v>84</v>
      </c>
      <c r="AY140" s="243" t="s">
        <v>138</v>
      </c>
    </row>
    <row r="141" s="2" customFormat="1" ht="24.15" customHeight="1">
      <c r="A141" s="39"/>
      <c r="B141" s="40"/>
      <c r="C141" s="255" t="s">
        <v>373</v>
      </c>
      <c r="D141" s="255" t="s">
        <v>208</v>
      </c>
      <c r="E141" s="256" t="s">
        <v>981</v>
      </c>
      <c r="F141" s="257" t="s">
        <v>982</v>
      </c>
      <c r="G141" s="258" t="s">
        <v>143</v>
      </c>
      <c r="H141" s="259">
        <v>4.95</v>
      </c>
      <c r="I141" s="260"/>
      <c r="J141" s="261">
        <f>ROUND(I141*H141,2)</f>
        <v>0</v>
      </c>
      <c r="K141" s="257" t="s">
        <v>144</v>
      </c>
      <c r="L141" s="262"/>
      <c r="M141" s="263" t="s">
        <v>1</v>
      </c>
      <c r="N141" s="264" t="s">
        <v>41</v>
      </c>
      <c r="O141" s="92"/>
      <c r="P141" s="228">
        <f>O141*H141</f>
        <v>0</v>
      </c>
      <c r="Q141" s="228">
        <v>0.0009</v>
      </c>
      <c r="R141" s="228">
        <f>Q141*H141</f>
        <v>0.004455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181</v>
      </c>
      <c r="AT141" s="230" t="s">
        <v>208</v>
      </c>
      <c r="AU141" s="230" t="s">
        <v>86</v>
      </c>
      <c r="AY141" s="18" t="s">
        <v>138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145</v>
      </c>
      <c r="BM141" s="230" t="s">
        <v>983</v>
      </c>
    </row>
    <row r="142" s="13" customFormat="1">
      <c r="A142" s="13"/>
      <c r="B142" s="232"/>
      <c r="C142" s="233"/>
      <c r="D142" s="234" t="s">
        <v>147</v>
      </c>
      <c r="E142" s="235" t="s">
        <v>1</v>
      </c>
      <c r="F142" s="236" t="s">
        <v>984</v>
      </c>
      <c r="G142" s="233"/>
      <c r="H142" s="237">
        <v>4.95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147</v>
      </c>
      <c r="AU142" s="243" t="s">
        <v>86</v>
      </c>
      <c r="AV142" s="13" t="s">
        <v>86</v>
      </c>
      <c r="AW142" s="13" t="s">
        <v>32</v>
      </c>
      <c r="AX142" s="13" t="s">
        <v>84</v>
      </c>
      <c r="AY142" s="243" t="s">
        <v>138</v>
      </c>
    </row>
    <row r="143" s="2" customFormat="1" ht="44.25" customHeight="1">
      <c r="A143" s="39"/>
      <c r="B143" s="40"/>
      <c r="C143" s="219" t="s">
        <v>378</v>
      </c>
      <c r="D143" s="219" t="s">
        <v>140</v>
      </c>
      <c r="E143" s="220" t="s">
        <v>985</v>
      </c>
      <c r="F143" s="221" t="s">
        <v>986</v>
      </c>
      <c r="G143" s="222" t="s">
        <v>143</v>
      </c>
      <c r="H143" s="223">
        <v>692.01700000000008</v>
      </c>
      <c r="I143" s="224"/>
      <c r="J143" s="225">
        <f>ROUND(I143*H143,2)</f>
        <v>0</v>
      </c>
      <c r="K143" s="221" t="s">
        <v>144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0.0116</v>
      </c>
      <c r="R143" s="228">
        <f>Q143*H143</f>
        <v>8.0273972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145</v>
      </c>
      <c r="AT143" s="230" t="s">
        <v>140</v>
      </c>
      <c r="AU143" s="230" t="s">
        <v>86</v>
      </c>
      <c r="AY143" s="18" t="s">
        <v>138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145</v>
      </c>
      <c r="BM143" s="230" t="s">
        <v>987</v>
      </c>
    </row>
    <row r="144" s="13" customFormat="1">
      <c r="A144" s="13"/>
      <c r="B144" s="232"/>
      <c r="C144" s="233"/>
      <c r="D144" s="234" t="s">
        <v>147</v>
      </c>
      <c r="E144" s="235" t="s">
        <v>1</v>
      </c>
      <c r="F144" s="236" t="s">
        <v>349</v>
      </c>
      <c r="G144" s="233"/>
      <c r="H144" s="237">
        <v>561.91999999999992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147</v>
      </c>
      <c r="AU144" s="243" t="s">
        <v>86</v>
      </c>
      <c r="AV144" s="13" t="s">
        <v>86</v>
      </c>
      <c r="AW144" s="13" t="s">
        <v>32</v>
      </c>
      <c r="AX144" s="13" t="s">
        <v>76</v>
      </c>
      <c r="AY144" s="243" t="s">
        <v>138</v>
      </c>
    </row>
    <row r="145" s="13" customFormat="1">
      <c r="A145" s="13"/>
      <c r="B145" s="232"/>
      <c r="C145" s="233"/>
      <c r="D145" s="234" t="s">
        <v>147</v>
      </c>
      <c r="E145" s="235" t="s">
        <v>1</v>
      </c>
      <c r="F145" s="236" t="s">
        <v>350</v>
      </c>
      <c r="G145" s="233"/>
      <c r="H145" s="237">
        <v>48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147</v>
      </c>
      <c r="AU145" s="243" t="s">
        <v>86</v>
      </c>
      <c r="AV145" s="13" t="s">
        <v>86</v>
      </c>
      <c r="AW145" s="13" t="s">
        <v>32</v>
      </c>
      <c r="AX145" s="13" t="s">
        <v>76</v>
      </c>
      <c r="AY145" s="243" t="s">
        <v>138</v>
      </c>
    </row>
    <row r="146" s="13" customFormat="1">
      <c r="A146" s="13"/>
      <c r="B146" s="232"/>
      <c r="C146" s="233"/>
      <c r="D146" s="234" t="s">
        <v>147</v>
      </c>
      <c r="E146" s="235" t="s">
        <v>1</v>
      </c>
      <c r="F146" s="236" t="s">
        <v>351</v>
      </c>
      <c r="G146" s="233"/>
      <c r="H146" s="237">
        <v>-117.893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147</v>
      </c>
      <c r="AU146" s="243" t="s">
        <v>86</v>
      </c>
      <c r="AV146" s="13" t="s">
        <v>86</v>
      </c>
      <c r="AW146" s="13" t="s">
        <v>32</v>
      </c>
      <c r="AX146" s="13" t="s">
        <v>76</v>
      </c>
      <c r="AY146" s="243" t="s">
        <v>138</v>
      </c>
    </row>
    <row r="147" s="16" customFormat="1">
      <c r="A147" s="16"/>
      <c r="B147" s="275"/>
      <c r="C147" s="276"/>
      <c r="D147" s="234" t="s">
        <v>147</v>
      </c>
      <c r="E147" s="277" t="s">
        <v>1</v>
      </c>
      <c r="F147" s="278" t="s">
        <v>317</v>
      </c>
      <c r="G147" s="276"/>
      <c r="H147" s="279">
        <v>492.02699999999992</v>
      </c>
      <c r="I147" s="280"/>
      <c r="J147" s="276"/>
      <c r="K147" s="276"/>
      <c r="L147" s="281"/>
      <c r="M147" s="282"/>
      <c r="N147" s="283"/>
      <c r="O147" s="283"/>
      <c r="P147" s="283"/>
      <c r="Q147" s="283"/>
      <c r="R147" s="283"/>
      <c r="S147" s="283"/>
      <c r="T147" s="284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5" t="s">
        <v>147</v>
      </c>
      <c r="AU147" s="285" t="s">
        <v>86</v>
      </c>
      <c r="AV147" s="16" t="s">
        <v>156</v>
      </c>
      <c r="AW147" s="16" t="s">
        <v>32</v>
      </c>
      <c r="AX147" s="16" t="s">
        <v>76</v>
      </c>
      <c r="AY147" s="285" t="s">
        <v>138</v>
      </c>
    </row>
    <row r="148" s="13" customFormat="1">
      <c r="A148" s="13"/>
      <c r="B148" s="232"/>
      <c r="C148" s="233"/>
      <c r="D148" s="234" t="s">
        <v>147</v>
      </c>
      <c r="E148" s="235" t="s">
        <v>1</v>
      </c>
      <c r="F148" s="236" t="s">
        <v>361</v>
      </c>
      <c r="G148" s="233"/>
      <c r="H148" s="237">
        <v>256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147</v>
      </c>
      <c r="AU148" s="243" t="s">
        <v>86</v>
      </c>
      <c r="AV148" s="13" t="s">
        <v>86</v>
      </c>
      <c r="AW148" s="13" t="s">
        <v>32</v>
      </c>
      <c r="AX148" s="13" t="s">
        <v>76</v>
      </c>
      <c r="AY148" s="243" t="s">
        <v>138</v>
      </c>
    </row>
    <row r="149" s="13" customFormat="1">
      <c r="A149" s="13"/>
      <c r="B149" s="232"/>
      <c r="C149" s="233"/>
      <c r="D149" s="234" t="s">
        <v>147</v>
      </c>
      <c r="E149" s="235" t="s">
        <v>1</v>
      </c>
      <c r="F149" s="236" t="s">
        <v>362</v>
      </c>
      <c r="G149" s="233"/>
      <c r="H149" s="237">
        <v>-56.01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147</v>
      </c>
      <c r="AU149" s="243" t="s">
        <v>86</v>
      </c>
      <c r="AV149" s="13" t="s">
        <v>86</v>
      </c>
      <c r="AW149" s="13" t="s">
        <v>32</v>
      </c>
      <c r="AX149" s="13" t="s">
        <v>76</v>
      </c>
      <c r="AY149" s="243" t="s">
        <v>138</v>
      </c>
    </row>
    <row r="150" s="16" customFormat="1">
      <c r="A150" s="16"/>
      <c r="B150" s="275"/>
      <c r="C150" s="276"/>
      <c r="D150" s="234" t="s">
        <v>147</v>
      </c>
      <c r="E150" s="277" t="s">
        <v>1</v>
      </c>
      <c r="F150" s="278" t="s">
        <v>317</v>
      </c>
      <c r="G150" s="276"/>
      <c r="H150" s="279">
        <v>199.99</v>
      </c>
      <c r="I150" s="280"/>
      <c r="J150" s="276"/>
      <c r="K150" s="276"/>
      <c r="L150" s="281"/>
      <c r="M150" s="282"/>
      <c r="N150" s="283"/>
      <c r="O150" s="283"/>
      <c r="P150" s="283"/>
      <c r="Q150" s="283"/>
      <c r="R150" s="283"/>
      <c r="S150" s="283"/>
      <c r="T150" s="284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85" t="s">
        <v>147</v>
      </c>
      <c r="AU150" s="285" t="s">
        <v>86</v>
      </c>
      <c r="AV150" s="16" t="s">
        <v>156</v>
      </c>
      <c r="AW150" s="16" t="s">
        <v>32</v>
      </c>
      <c r="AX150" s="16" t="s">
        <v>76</v>
      </c>
      <c r="AY150" s="285" t="s">
        <v>138</v>
      </c>
    </row>
    <row r="151" s="14" customFormat="1">
      <c r="A151" s="14"/>
      <c r="B151" s="244"/>
      <c r="C151" s="245"/>
      <c r="D151" s="234" t="s">
        <v>147</v>
      </c>
      <c r="E151" s="246" t="s">
        <v>1</v>
      </c>
      <c r="F151" s="247" t="s">
        <v>150</v>
      </c>
      <c r="G151" s="245"/>
      <c r="H151" s="248">
        <v>692.01699999999992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147</v>
      </c>
      <c r="AU151" s="254" t="s">
        <v>86</v>
      </c>
      <c r="AV151" s="14" t="s">
        <v>145</v>
      </c>
      <c r="AW151" s="14" t="s">
        <v>32</v>
      </c>
      <c r="AX151" s="14" t="s">
        <v>84</v>
      </c>
      <c r="AY151" s="254" t="s">
        <v>138</v>
      </c>
    </row>
    <row r="152" s="2" customFormat="1" ht="24.15" customHeight="1">
      <c r="A152" s="39"/>
      <c r="B152" s="40"/>
      <c r="C152" s="255" t="s">
        <v>383</v>
      </c>
      <c r="D152" s="255" t="s">
        <v>208</v>
      </c>
      <c r="E152" s="256" t="s">
        <v>988</v>
      </c>
      <c r="F152" s="257" t="s">
        <v>989</v>
      </c>
      <c r="G152" s="258" t="s">
        <v>143</v>
      </c>
      <c r="H152" s="259">
        <v>761.219</v>
      </c>
      <c r="I152" s="260"/>
      <c r="J152" s="261">
        <f>ROUND(I152*H152,2)</f>
        <v>0</v>
      </c>
      <c r="K152" s="257" t="s">
        <v>144</v>
      </c>
      <c r="L152" s="262"/>
      <c r="M152" s="263" t="s">
        <v>1</v>
      </c>
      <c r="N152" s="264" t="s">
        <v>41</v>
      </c>
      <c r="O152" s="92"/>
      <c r="P152" s="228">
        <f>O152*H152</f>
        <v>0</v>
      </c>
      <c r="Q152" s="228">
        <v>0.017999999999999998</v>
      </c>
      <c r="R152" s="228">
        <f>Q152*H152</f>
        <v>13.701942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181</v>
      </c>
      <c r="AT152" s="230" t="s">
        <v>208</v>
      </c>
      <c r="AU152" s="230" t="s">
        <v>86</v>
      </c>
      <c r="AY152" s="18" t="s">
        <v>138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145</v>
      </c>
      <c r="BM152" s="230" t="s">
        <v>990</v>
      </c>
    </row>
    <row r="153" s="13" customFormat="1">
      <c r="A153" s="13"/>
      <c r="B153" s="232"/>
      <c r="C153" s="233"/>
      <c r="D153" s="234" t="s">
        <v>147</v>
      </c>
      <c r="E153" s="233"/>
      <c r="F153" s="236" t="s">
        <v>991</v>
      </c>
      <c r="G153" s="233"/>
      <c r="H153" s="237">
        <v>761.219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147</v>
      </c>
      <c r="AU153" s="243" t="s">
        <v>86</v>
      </c>
      <c r="AV153" s="13" t="s">
        <v>86</v>
      </c>
      <c r="AW153" s="13" t="s">
        <v>4</v>
      </c>
      <c r="AX153" s="13" t="s">
        <v>84</v>
      </c>
      <c r="AY153" s="243" t="s">
        <v>138</v>
      </c>
    </row>
    <row r="154" s="2" customFormat="1" ht="37.8" customHeight="1">
      <c r="A154" s="39"/>
      <c r="B154" s="40"/>
      <c r="C154" s="219" t="s">
        <v>387</v>
      </c>
      <c r="D154" s="219" t="s">
        <v>140</v>
      </c>
      <c r="E154" s="220" t="s">
        <v>992</v>
      </c>
      <c r="F154" s="221" t="s">
        <v>993</v>
      </c>
      <c r="G154" s="222" t="s">
        <v>204</v>
      </c>
      <c r="H154" s="223">
        <v>399.65</v>
      </c>
      <c r="I154" s="224"/>
      <c r="J154" s="225">
        <f>ROUND(I154*H154,2)</f>
        <v>0</v>
      </c>
      <c r="K154" s="221" t="s">
        <v>144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0.0033899999999999996</v>
      </c>
      <c r="R154" s="228">
        <f>Q154*H154</f>
        <v>1.3548134999999998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145</v>
      </c>
      <c r="AT154" s="230" t="s">
        <v>140</v>
      </c>
      <c r="AU154" s="230" t="s">
        <v>86</v>
      </c>
      <c r="AY154" s="18" t="s">
        <v>138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145</v>
      </c>
      <c r="BM154" s="230" t="s">
        <v>994</v>
      </c>
    </row>
    <row r="155" s="13" customFormat="1">
      <c r="A155" s="13"/>
      <c r="B155" s="232"/>
      <c r="C155" s="233"/>
      <c r="D155" s="234" t="s">
        <v>147</v>
      </c>
      <c r="E155" s="235" t="s">
        <v>1</v>
      </c>
      <c r="F155" s="236" t="s">
        <v>995</v>
      </c>
      <c r="G155" s="233"/>
      <c r="H155" s="237">
        <v>115.2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147</v>
      </c>
      <c r="AU155" s="243" t="s">
        <v>86</v>
      </c>
      <c r="AV155" s="13" t="s">
        <v>86</v>
      </c>
      <c r="AW155" s="13" t="s">
        <v>32</v>
      </c>
      <c r="AX155" s="13" t="s">
        <v>76</v>
      </c>
      <c r="AY155" s="243" t="s">
        <v>138</v>
      </c>
    </row>
    <row r="156" s="13" customFormat="1">
      <c r="A156" s="13"/>
      <c r="B156" s="232"/>
      <c r="C156" s="233"/>
      <c r="D156" s="234" t="s">
        <v>147</v>
      </c>
      <c r="E156" s="235" t="s">
        <v>1</v>
      </c>
      <c r="F156" s="236" t="s">
        <v>996</v>
      </c>
      <c r="G156" s="233"/>
      <c r="H156" s="237">
        <v>12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147</v>
      </c>
      <c r="AU156" s="243" t="s">
        <v>86</v>
      </c>
      <c r="AV156" s="13" t="s">
        <v>86</v>
      </c>
      <c r="AW156" s="13" t="s">
        <v>32</v>
      </c>
      <c r="AX156" s="13" t="s">
        <v>76</v>
      </c>
      <c r="AY156" s="243" t="s">
        <v>138</v>
      </c>
    </row>
    <row r="157" s="13" customFormat="1">
      <c r="A157" s="13"/>
      <c r="B157" s="232"/>
      <c r="C157" s="233"/>
      <c r="D157" s="234" t="s">
        <v>147</v>
      </c>
      <c r="E157" s="235" t="s">
        <v>1</v>
      </c>
      <c r="F157" s="236" t="s">
        <v>997</v>
      </c>
      <c r="G157" s="233"/>
      <c r="H157" s="237">
        <v>6.55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147</v>
      </c>
      <c r="AU157" s="243" t="s">
        <v>86</v>
      </c>
      <c r="AV157" s="13" t="s">
        <v>86</v>
      </c>
      <c r="AW157" s="13" t="s">
        <v>32</v>
      </c>
      <c r="AX157" s="13" t="s">
        <v>76</v>
      </c>
      <c r="AY157" s="243" t="s">
        <v>138</v>
      </c>
    </row>
    <row r="158" s="13" customFormat="1">
      <c r="A158" s="13"/>
      <c r="B158" s="232"/>
      <c r="C158" s="233"/>
      <c r="D158" s="234" t="s">
        <v>147</v>
      </c>
      <c r="E158" s="235" t="s">
        <v>1</v>
      </c>
      <c r="F158" s="236" t="s">
        <v>998</v>
      </c>
      <c r="G158" s="233"/>
      <c r="H158" s="237">
        <v>33.6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147</v>
      </c>
      <c r="AU158" s="243" t="s">
        <v>86</v>
      </c>
      <c r="AV158" s="13" t="s">
        <v>86</v>
      </c>
      <c r="AW158" s="13" t="s">
        <v>32</v>
      </c>
      <c r="AX158" s="13" t="s">
        <v>76</v>
      </c>
      <c r="AY158" s="243" t="s">
        <v>138</v>
      </c>
    </row>
    <row r="159" s="13" customFormat="1">
      <c r="A159" s="13"/>
      <c r="B159" s="232"/>
      <c r="C159" s="233"/>
      <c r="D159" s="234" t="s">
        <v>147</v>
      </c>
      <c r="E159" s="235" t="s">
        <v>1</v>
      </c>
      <c r="F159" s="236" t="s">
        <v>999</v>
      </c>
      <c r="G159" s="233"/>
      <c r="H159" s="237">
        <v>22.8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147</v>
      </c>
      <c r="AU159" s="243" t="s">
        <v>86</v>
      </c>
      <c r="AV159" s="13" t="s">
        <v>86</v>
      </c>
      <c r="AW159" s="13" t="s">
        <v>32</v>
      </c>
      <c r="AX159" s="13" t="s">
        <v>76</v>
      </c>
      <c r="AY159" s="243" t="s">
        <v>138</v>
      </c>
    </row>
    <row r="160" s="13" customFormat="1">
      <c r="A160" s="13"/>
      <c r="B160" s="232"/>
      <c r="C160" s="233"/>
      <c r="D160" s="234" t="s">
        <v>147</v>
      </c>
      <c r="E160" s="235" t="s">
        <v>1</v>
      </c>
      <c r="F160" s="236" t="s">
        <v>1000</v>
      </c>
      <c r="G160" s="233"/>
      <c r="H160" s="237">
        <v>7.2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147</v>
      </c>
      <c r="AU160" s="243" t="s">
        <v>86</v>
      </c>
      <c r="AV160" s="13" t="s">
        <v>86</v>
      </c>
      <c r="AW160" s="13" t="s">
        <v>32</v>
      </c>
      <c r="AX160" s="13" t="s">
        <v>76</v>
      </c>
      <c r="AY160" s="243" t="s">
        <v>138</v>
      </c>
    </row>
    <row r="161" s="13" customFormat="1">
      <c r="A161" s="13"/>
      <c r="B161" s="232"/>
      <c r="C161" s="233"/>
      <c r="D161" s="234" t="s">
        <v>147</v>
      </c>
      <c r="E161" s="235" t="s">
        <v>1</v>
      </c>
      <c r="F161" s="236" t="s">
        <v>1001</v>
      </c>
      <c r="G161" s="233"/>
      <c r="H161" s="237">
        <v>6.6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147</v>
      </c>
      <c r="AU161" s="243" t="s">
        <v>86</v>
      </c>
      <c r="AV161" s="13" t="s">
        <v>86</v>
      </c>
      <c r="AW161" s="13" t="s">
        <v>32</v>
      </c>
      <c r="AX161" s="13" t="s">
        <v>76</v>
      </c>
      <c r="AY161" s="243" t="s">
        <v>138</v>
      </c>
    </row>
    <row r="162" s="13" customFormat="1">
      <c r="A162" s="13"/>
      <c r="B162" s="232"/>
      <c r="C162" s="233"/>
      <c r="D162" s="234" t="s">
        <v>147</v>
      </c>
      <c r="E162" s="235" t="s">
        <v>1</v>
      </c>
      <c r="F162" s="236" t="s">
        <v>1002</v>
      </c>
      <c r="G162" s="233"/>
      <c r="H162" s="237">
        <v>20.7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147</v>
      </c>
      <c r="AU162" s="243" t="s">
        <v>86</v>
      </c>
      <c r="AV162" s="13" t="s">
        <v>86</v>
      </c>
      <c r="AW162" s="13" t="s">
        <v>32</v>
      </c>
      <c r="AX162" s="13" t="s">
        <v>76</v>
      </c>
      <c r="AY162" s="243" t="s">
        <v>138</v>
      </c>
    </row>
    <row r="163" s="13" customFormat="1">
      <c r="A163" s="13"/>
      <c r="B163" s="232"/>
      <c r="C163" s="233"/>
      <c r="D163" s="234" t="s">
        <v>147</v>
      </c>
      <c r="E163" s="235" t="s">
        <v>1</v>
      </c>
      <c r="F163" s="236" t="s">
        <v>1003</v>
      </c>
      <c r="G163" s="233"/>
      <c r="H163" s="237">
        <v>18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147</v>
      </c>
      <c r="AU163" s="243" t="s">
        <v>86</v>
      </c>
      <c r="AV163" s="13" t="s">
        <v>86</v>
      </c>
      <c r="AW163" s="13" t="s">
        <v>32</v>
      </c>
      <c r="AX163" s="13" t="s">
        <v>76</v>
      </c>
      <c r="AY163" s="243" t="s">
        <v>138</v>
      </c>
    </row>
    <row r="164" s="16" customFormat="1">
      <c r="A164" s="16"/>
      <c r="B164" s="275"/>
      <c r="C164" s="276"/>
      <c r="D164" s="234" t="s">
        <v>147</v>
      </c>
      <c r="E164" s="277" t="s">
        <v>1</v>
      </c>
      <c r="F164" s="278" t="s">
        <v>317</v>
      </c>
      <c r="G164" s="276"/>
      <c r="H164" s="279">
        <v>242.64999999999997</v>
      </c>
      <c r="I164" s="280"/>
      <c r="J164" s="276"/>
      <c r="K164" s="276"/>
      <c r="L164" s="281"/>
      <c r="M164" s="282"/>
      <c r="N164" s="283"/>
      <c r="O164" s="283"/>
      <c r="P164" s="283"/>
      <c r="Q164" s="283"/>
      <c r="R164" s="283"/>
      <c r="S164" s="283"/>
      <c r="T164" s="284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85" t="s">
        <v>147</v>
      </c>
      <c r="AU164" s="285" t="s">
        <v>86</v>
      </c>
      <c r="AV164" s="16" t="s">
        <v>156</v>
      </c>
      <c r="AW164" s="16" t="s">
        <v>32</v>
      </c>
      <c r="AX164" s="16" t="s">
        <v>76</v>
      </c>
      <c r="AY164" s="285" t="s">
        <v>138</v>
      </c>
    </row>
    <row r="165" s="13" customFormat="1">
      <c r="A165" s="13"/>
      <c r="B165" s="232"/>
      <c r="C165" s="233"/>
      <c r="D165" s="234" t="s">
        <v>147</v>
      </c>
      <c r="E165" s="235" t="s">
        <v>1</v>
      </c>
      <c r="F165" s="236" t="s">
        <v>1004</v>
      </c>
      <c r="G165" s="233"/>
      <c r="H165" s="237">
        <v>28.8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147</v>
      </c>
      <c r="AU165" s="243" t="s">
        <v>86</v>
      </c>
      <c r="AV165" s="13" t="s">
        <v>86</v>
      </c>
      <c r="AW165" s="13" t="s">
        <v>32</v>
      </c>
      <c r="AX165" s="13" t="s">
        <v>76</v>
      </c>
      <c r="AY165" s="243" t="s">
        <v>138</v>
      </c>
    </row>
    <row r="166" s="13" customFormat="1">
      <c r="A166" s="13"/>
      <c r="B166" s="232"/>
      <c r="C166" s="233"/>
      <c r="D166" s="234" t="s">
        <v>147</v>
      </c>
      <c r="E166" s="235" t="s">
        <v>1</v>
      </c>
      <c r="F166" s="236" t="s">
        <v>999</v>
      </c>
      <c r="G166" s="233"/>
      <c r="H166" s="237">
        <v>22.8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147</v>
      </c>
      <c r="AU166" s="243" t="s">
        <v>86</v>
      </c>
      <c r="AV166" s="13" t="s">
        <v>86</v>
      </c>
      <c r="AW166" s="13" t="s">
        <v>32</v>
      </c>
      <c r="AX166" s="13" t="s">
        <v>76</v>
      </c>
      <c r="AY166" s="243" t="s">
        <v>138</v>
      </c>
    </row>
    <row r="167" s="13" customFormat="1">
      <c r="A167" s="13"/>
      <c r="B167" s="232"/>
      <c r="C167" s="233"/>
      <c r="D167" s="234" t="s">
        <v>147</v>
      </c>
      <c r="E167" s="235" t="s">
        <v>1</v>
      </c>
      <c r="F167" s="236" t="s">
        <v>998</v>
      </c>
      <c r="G167" s="233"/>
      <c r="H167" s="237">
        <v>33.6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147</v>
      </c>
      <c r="AU167" s="243" t="s">
        <v>86</v>
      </c>
      <c r="AV167" s="13" t="s">
        <v>86</v>
      </c>
      <c r="AW167" s="13" t="s">
        <v>32</v>
      </c>
      <c r="AX167" s="13" t="s">
        <v>76</v>
      </c>
      <c r="AY167" s="243" t="s">
        <v>138</v>
      </c>
    </row>
    <row r="168" s="13" customFormat="1">
      <c r="A168" s="13"/>
      <c r="B168" s="232"/>
      <c r="C168" s="233"/>
      <c r="D168" s="234" t="s">
        <v>147</v>
      </c>
      <c r="E168" s="235" t="s">
        <v>1</v>
      </c>
      <c r="F168" s="236" t="s">
        <v>1005</v>
      </c>
      <c r="G168" s="233"/>
      <c r="H168" s="237">
        <v>48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147</v>
      </c>
      <c r="AU168" s="243" t="s">
        <v>86</v>
      </c>
      <c r="AV168" s="13" t="s">
        <v>86</v>
      </c>
      <c r="AW168" s="13" t="s">
        <v>32</v>
      </c>
      <c r="AX168" s="13" t="s">
        <v>76</v>
      </c>
      <c r="AY168" s="243" t="s">
        <v>138</v>
      </c>
    </row>
    <row r="169" s="13" customFormat="1">
      <c r="A169" s="13"/>
      <c r="B169" s="232"/>
      <c r="C169" s="233"/>
      <c r="D169" s="234" t="s">
        <v>147</v>
      </c>
      <c r="E169" s="235" t="s">
        <v>1</v>
      </c>
      <c r="F169" s="236" t="s">
        <v>1006</v>
      </c>
      <c r="G169" s="233"/>
      <c r="H169" s="237">
        <v>5.8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147</v>
      </c>
      <c r="AU169" s="243" t="s">
        <v>86</v>
      </c>
      <c r="AV169" s="13" t="s">
        <v>86</v>
      </c>
      <c r="AW169" s="13" t="s">
        <v>32</v>
      </c>
      <c r="AX169" s="13" t="s">
        <v>76</v>
      </c>
      <c r="AY169" s="243" t="s">
        <v>138</v>
      </c>
    </row>
    <row r="170" s="13" customFormat="1">
      <c r="A170" s="13"/>
      <c r="B170" s="232"/>
      <c r="C170" s="233"/>
      <c r="D170" s="234" t="s">
        <v>147</v>
      </c>
      <c r="E170" s="235" t="s">
        <v>1</v>
      </c>
      <c r="F170" s="236" t="s">
        <v>1007</v>
      </c>
      <c r="G170" s="233"/>
      <c r="H170" s="237">
        <v>18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147</v>
      </c>
      <c r="AU170" s="243" t="s">
        <v>86</v>
      </c>
      <c r="AV170" s="13" t="s">
        <v>86</v>
      </c>
      <c r="AW170" s="13" t="s">
        <v>32</v>
      </c>
      <c r="AX170" s="13" t="s">
        <v>76</v>
      </c>
      <c r="AY170" s="243" t="s">
        <v>138</v>
      </c>
    </row>
    <row r="171" s="16" customFormat="1">
      <c r="A171" s="16"/>
      <c r="B171" s="275"/>
      <c r="C171" s="276"/>
      <c r="D171" s="234" t="s">
        <v>147</v>
      </c>
      <c r="E171" s="277" t="s">
        <v>1</v>
      </c>
      <c r="F171" s="278" t="s">
        <v>317</v>
      </c>
      <c r="G171" s="276"/>
      <c r="H171" s="279">
        <v>157</v>
      </c>
      <c r="I171" s="280"/>
      <c r="J171" s="276"/>
      <c r="K171" s="276"/>
      <c r="L171" s="281"/>
      <c r="M171" s="282"/>
      <c r="N171" s="283"/>
      <c r="O171" s="283"/>
      <c r="P171" s="283"/>
      <c r="Q171" s="283"/>
      <c r="R171" s="283"/>
      <c r="S171" s="283"/>
      <c r="T171" s="284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85" t="s">
        <v>147</v>
      </c>
      <c r="AU171" s="285" t="s">
        <v>86</v>
      </c>
      <c r="AV171" s="16" t="s">
        <v>156</v>
      </c>
      <c r="AW171" s="16" t="s">
        <v>32</v>
      </c>
      <c r="AX171" s="16" t="s">
        <v>76</v>
      </c>
      <c r="AY171" s="285" t="s">
        <v>138</v>
      </c>
    </row>
    <row r="172" s="14" customFormat="1">
      <c r="A172" s="14"/>
      <c r="B172" s="244"/>
      <c r="C172" s="245"/>
      <c r="D172" s="234" t="s">
        <v>147</v>
      </c>
      <c r="E172" s="246" t="s">
        <v>1</v>
      </c>
      <c r="F172" s="247" t="s">
        <v>150</v>
      </c>
      <c r="G172" s="245"/>
      <c r="H172" s="248">
        <v>399.65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147</v>
      </c>
      <c r="AU172" s="254" t="s">
        <v>86</v>
      </c>
      <c r="AV172" s="14" t="s">
        <v>145</v>
      </c>
      <c r="AW172" s="14" t="s">
        <v>32</v>
      </c>
      <c r="AX172" s="14" t="s">
        <v>84</v>
      </c>
      <c r="AY172" s="254" t="s">
        <v>138</v>
      </c>
    </row>
    <row r="173" s="2" customFormat="1" ht="24.15" customHeight="1">
      <c r="A173" s="39"/>
      <c r="B173" s="40"/>
      <c r="C173" s="255" t="s">
        <v>391</v>
      </c>
      <c r="D173" s="255" t="s">
        <v>208</v>
      </c>
      <c r="E173" s="256" t="s">
        <v>1008</v>
      </c>
      <c r="F173" s="257" t="s">
        <v>1009</v>
      </c>
      <c r="G173" s="258" t="s">
        <v>143</v>
      </c>
      <c r="H173" s="259">
        <v>136.24100000000002</v>
      </c>
      <c r="I173" s="260"/>
      <c r="J173" s="261">
        <f>ROUND(I173*H173,2)</f>
        <v>0</v>
      </c>
      <c r="K173" s="257" t="s">
        <v>144</v>
      </c>
      <c r="L173" s="262"/>
      <c r="M173" s="263" t="s">
        <v>1</v>
      </c>
      <c r="N173" s="264" t="s">
        <v>41</v>
      </c>
      <c r="O173" s="92"/>
      <c r="P173" s="228">
        <f>O173*H173</f>
        <v>0</v>
      </c>
      <c r="Q173" s="228">
        <v>0.006</v>
      </c>
      <c r="R173" s="228">
        <f>Q173*H173</f>
        <v>0.81744600000000016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181</v>
      </c>
      <c r="AT173" s="230" t="s">
        <v>208</v>
      </c>
      <c r="AU173" s="230" t="s">
        <v>86</v>
      </c>
      <c r="AY173" s="18" t="s">
        <v>138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145</v>
      </c>
      <c r="BM173" s="230" t="s">
        <v>1010</v>
      </c>
    </row>
    <row r="174" s="13" customFormat="1">
      <c r="A174" s="13"/>
      <c r="B174" s="232"/>
      <c r="C174" s="233"/>
      <c r="D174" s="234" t="s">
        <v>147</v>
      </c>
      <c r="E174" s="235" t="s">
        <v>1</v>
      </c>
      <c r="F174" s="236" t="s">
        <v>1011</v>
      </c>
      <c r="G174" s="233"/>
      <c r="H174" s="237">
        <v>38.016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147</v>
      </c>
      <c r="AU174" s="243" t="s">
        <v>86</v>
      </c>
      <c r="AV174" s="13" t="s">
        <v>86</v>
      </c>
      <c r="AW174" s="13" t="s">
        <v>32</v>
      </c>
      <c r="AX174" s="13" t="s">
        <v>76</v>
      </c>
      <c r="AY174" s="243" t="s">
        <v>138</v>
      </c>
    </row>
    <row r="175" s="13" customFormat="1">
      <c r="A175" s="13"/>
      <c r="B175" s="232"/>
      <c r="C175" s="233"/>
      <c r="D175" s="234" t="s">
        <v>147</v>
      </c>
      <c r="E175" s="235" t="s">
        <v>1</v>
      </c>
      <c r="F175" s="236" t="s">
        <v>1012</v>
      </c>
      <c r="G175" s="233"/>
      <c r="H175" s="237">
        <v>3.96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147</v>
      </c>
      <c r="AU175" s="243" t="s">
        <v>86</v>
      </c>
      <c r="AV175" s="13" t="s">
        <v>86</v>
      </c>
      <c r="AW175" s="13" t="s">
        <v>32</v>
      </c>
      <c r="AX175" s="13" t="s">
        <v>76</v>
      </c>
      <c r="AY175" s="243" t="s">
        <v>138</v>
      </c>
    </row>
    <row r="176" s="13" customFormat="1">
      <c r="A176" s="13"/>
      <c r="B176" s="232"/>
      <c r="C176" s="233"/>
      <c r="D176" s="234" t="s">
        <v>147</v>
      </c>
      <c r="E176" s="235" t="s">
        <v>1</v>
      </c>
      <c r="F176" s="236" t="s">
        <v>1013</v>
      </c>
      <c r="G176" s="233"/>
      <c r="H176" s="237">
        <v>2.162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147</v>
      </c>
      <c r="AU176" s="243" t="s">
        <v>86</v>
      </c>
      <c r="AV176" s="13" t="s">
        <v>86</v>
      </c>
      <c r="AW176" s="13" t="s">
        <v>32</v>
      </c>
      <c r="AX176" s="13" t="s">
        <v>76</v>
      </c>
      <c r="AY176" s="243" t="s">
        <v>138</v>
      </c>
    </row>
    <row r="177" s="13" customFormat="1">
      <c r="A177" s="13"/>
      <c r="B177" s="232"/>
      <c r="C177" s="233"/>
      <c r="D177" s="234" t="s">
        <v>147</v>
      </c>
      <c r="E177" s="235" t="s">
        <v>1</v>
      </c>
      <c r="F177" s="236" t="s">
        <v>1014</v>
      </c>
      <c r="G177" s="233"/>
      <c r="H177" s="237">
        <v>11.087999999999998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147</v>
      </c>
      <c r="AU177" s="243" t="s">
        <v>86</v>
      </c>
      <c r="AV177" s="13" t="s">
        <v>86</v>
      </c>
      <c r="AW177" s="13" t="s">
        <v>32</v>
      </c>
      <c r="AX177" s="13" t="s">
        <v>76</v>
      </c>
      <c r="AY177" s="243" t="s">
        <v>138</v>
      </c>
    </row>
    <row r="178" s="13" customFormat="1">
      <c r="A178" s="13"/>
      <c r="B178" s="232"/>
      <c r="C178" s="233"/>
      <c r="D178" s="234" t="s">
        <v>147</v>
      </c>
      <c r="E178" s="235" t="s">
        <v>1</v>
      </c>
      <c r="F178" s="236" t="s">
        <v>1015</v>
      </c>
      <c r="G178" s="233"/>
      <c r="H178" s="237">
        <v>7.524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147</v>
      </c>
      <c r="AU178" s="243" t="s">
        <v>86</v>
      </c>
      <c r="AV178" s="13" t="s">
        <v>86</v>
      </c>
      <c r="AW178" s="13" t="s">
        <v>32</v>
      </c>
      <c r="AX178" s="13" t="s">
        <v>76</v>
      </c>
      <c r="AY178" s="243" t="s">
        <v>138</v>
      </c>
    </row>
    <row r="179" s="13" customFormat="1">
      <c r="A179" s="13"/>
      <c r="B179" s="232"/>
      <c r="C179" s="233"/>
      <c r="D179" s="234" t="s">
        <v>147</v>
      </c>
      <c r="E179" s="235" t="s">
        <v>1</v>
      </c>
      <c r="F179" s="236" t="s">
        <v>1016</v>
      </c>
      <c r="G179" s="233"/>
      <c r="H179" s="237">
        <v>2.376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147</v>
      </c>
      <c r="AU179" s="243" t="s">
        <v>86</v>
      </c>
      <c r="AV179" s="13" t="s">
        <v>86</v>
      </c>
      <c r="AW179" s="13" t="s">
        <v>32</v>
      </c>
      <c r="AX179" s="13" t="s">
        <v>76</v>
      </c>
      <c r="AY179" s="243" t="s">
        <v>138</v>
      </c>
    </row>
    <row r="180" s="13" customFormat="1">
      <c r="A180" s="13"/>
      <c r="B180" s="232"/>
      <c r="C180" s="233"/>
      <c r="D180" s="234" t="s">
        <v>147</v>
      </c>
      <c r="E180" s="235" t="s">
        <v>1</v>
      </c>
      <c r="F180" s="236" t="s">
        <v>1017</v>
      </c>
      <c r="G180" s="233"/>
      <c r="H180" s="237">
        <v>6.534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147</v>
      </c>
      <c r="AU180" s="243" t="s">
        <v>86</v>
      </c>
      <c r="AV180" s="13" t="s">
        <v>86</v>
      </c>
      <c r="AW180" s="13" t="s">
        <v>32</v>
      </c>
      <c r="AX180" s="13" t="s">
        <v>76</v>
      </c>
      <c r="AY180" s="243" t="s">
        <v>138</v>
      </c>
    </row>
    <row r="181" s="13" customFormat="1">
      <c r="A181" s="13"/>
      <c r="B181" s="232"/>
      <c r="C181" s="233"/>
      <c r="D181" s="234" t="s">
        <v>147</v>
      </c>
      <c r="E181" s="235" t="s">
        <v>1</v>
      </c>
      <c r="F181" s="236" t="s">
        <v>1018</v>
      </c>
      <c r="G181" s="233"/>
      <c r="H181" s="237">
        <v>6.8310000000000008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147</v>
      </c>
      <c r="AU181" s="243" t="s">
        <v>86</v>
      </c>
      <c r="AV181" s="13" t="s">
        <v>86</v>
      </c>
      <c r="AW181" s="13" t="s">
        <v>32</v>
      </c>
      <c r="AX181" s="13" t="s">
        <v>76</v>
      </c>
      <c r="AY181" s="243" t="s">
        <v>138</v>
      </c>
    </row>
    <row r="182" s="13" customFormat="1">
      <c r="A182" s="13"/>
      <c r="B182" s="232"/>
      <c r="C182" s="233"/>
      <c r="D182" s="234" t="s">
        <v>147</v>
      </c>
      <c r="E182" s="235" t="s">
        <v>1</v>
      </c>
      <c r="F182" s="236" t="s">
        <v>1019</v>
      </c>
      <c r="G182" s="233"/>
      <c r="H182" s="237">
        <v>5.94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147</v>
      </c>
      <c r="AU182" s="243" t="s">
        <v>86</v>
      </c>
      <c r="AV182" s="13" t="s">
        <v>86</v>
      </c>
      <c r="AW182" s="13" t="s">
        <v>32</v>
      </c>
      <c r="AX182" s="13" t="s">
        <v>76</v>
      </c>
      <c r="AY182" s="243" t="s">
        <v>138</v>
      </c>
    </row>
    <row r="183" s="16" customFormat="1">
      <c r="A183" s="16"/>
      <c r="B183" s="275"/>
      <c r="C183" s="276"/>
      <c r="D183" s="234" t="s">
        <v>147</v>
      </c>
      <c r="E183" s="277" t="s">
        <v>1</v>
      </c>
      <c r="F183" s="278" t="s">
        <v>317</v>
      </c>
      <c r="G183" s="276"/>
      <c r="H183" s="279">
        <v>84.431000000000016</v>
      </c>
      <c r="I183" s="280"/>
      <c r="J183" s="276"/>
      <c r="K183" s="276"/>
      <c r="L183" s="281"/>
      <c r="M183" s="282"/>
      <c r="N183" s="283"/>
      <c r="O183" s="283"/>
      <c r="P183" s="283"/>
      <c r="Q183" s="283"/>
      <c r="R183" s="283"/>
      <c r="S183" s="283"/>
      <c r="T183" s="28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85" t="s">
        <v>147</v>
      </c>
      <c r="AU183" s="285" t="s">
        <v>86</v>
      </c>
      <c r="AV183" s="16" t="s">
        <v>156</v>
      </c>
      <c r="AW183" s="16" t="s">
        <v>32</v>
      </c>
      <c r="AX183" s="16" t="s">
        <v>76</v>
      </c>
      <c r="AY183" s="285" t="s">
        <v>138</v>
      </c>
    </row>
    <row r="184" s="13" customFormat="1">
      <c r="A184" s="13"/>
      <c r="B184" s="232"/>
      <c r="C184" s="233"/>
      <c r="D184" s="234" t="s">
        <v>147</v>
      </c>
      <c r="E184" s="235" t="s">
        <v>1</v>
      </c>
      <c r="F184" s="236" t="s">
        <v>1020</v>
      </c>
      <c r="G184" s="233"/>
      <c r="H184" s="237">
        <v>9.504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147</v>
      </c>
      <c r="AU184" s="243" t="s">
        <v>86</v>
      </c>
      <c r="AV184" s="13" t="s">
        <v>86</v>
      </c>
      <c r="AW184" s="13" t="s">
        <v>32</v>
      </c>
      <c r="AX184" s="13" t="s">
        <v>76</v>
      </c>
      <c r="AY184" s="243" t="s">
        <v>138</v>
      </c>
    </row>
    <row r="185" s="13" customFormat="1">
      <c r="A185" s="13"/>
      <c r="B185" s="232"/>
      <c r="C185" s="233"/>
      <c r="D185" s="234" t="s">
        <v>147</v>
      </c>
      <c r="E185" s="235" t="s">
        <v>1</v>
      </c>
      <c r="F185" s="236" t="s">
        <v>1021</v>
      </c>
      <c r="G185" s="233"/>
      <c r="H185" s="237">
        <v>7.524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147</v>
      </c>
      <c r="AU185" s="243" t="s">
        <v>86</v>
      </c>
      <c r="AV185" s="13" t="s">
        <v>86</v>
      </c>
      <c r="AW185" s="13" t="s">
        <v>32</v>
      </c>
      <c r="AX185" s="13" t="s">
        <v>76</v>
      </c>
      <c r="AY185" s="243" t="s">
        <v>138</v>
      </c>
    </row>
    <row r="186" s="13" customFormat="1">
      <c r="A186" s="13"/>
      <c r="B186" s="232"/>
      <c r="C186" s="233"/>
      <c r="D186" s="234" t="s">
        <v>147</v>
      </c>
      <c r="E186" s="235" t="s">
        <v>1</v>
      </c>
      <c r="F186" s="236" t="s">
        <v>1014</v>
      </c>
      <c r="G186" s="233"/>
      <c r="H186" s="237">
        <v>11.087999999999998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147</v>
      </c>
      <c r="AU186" s="243" t="s">
        <v>86</v>
      </c>
      <c r="AV186" s="13" t="s">
        <v>86</v>
      </c>
      <c r="AW186" s="13" t="s">
        <v>32</v>
      </c>
      <c r="AX186" s="13" t="s">
        <v>76</v>
      </c>
      <c r="AY186" s="243" t="s">
        <v>138</v>
      </c>
    </row>
    <row r="187" s="13" customFormat="1">
      <c r="A187" s="13"/>
      <c r="B187" s="232"/>
      <c r="C187" s="233"/>
      <c r="D187" s="234" t="s">
        <v>147</v>
      </c>
      <c r="E187" s="235" t="s">
        <v>1</v>
      </c>
      <c r="F187" s="236" t="s">
        <v>1022</v>
      </c>
      <c r="G187" s="233"/>
      <c r="H187" s="237">
        <v>15.84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147</v>
      </c>
      <c r="AU187" s="243" t="s">
        <v>86</v>
      </c>
      <c r="AV187" s="13" t="s">
        <v>86</v>
      </c>
      <c r="AW187" s="13" t="s">
        <v>32</v>
      </c>
      <c r="AX187" s="13" t="s">
        <v>76</v>
      </c>
      <c r="AY187" s="243" t="s">
        <v>138</v>
      </c>
    </row>
    <row r="188" s="13" customFormat="1">
      <c r="A188" s="13"/>
      <c r="B188" s="232"/>
      <c r="C188" s="233"/>
      <c r="D188" s="234" t="s">
        <v>147</v>
      </c>
      <c r="E188" s="235" t="s">
        <v>1</v>
      </c>
      <c r="F188" s="236" t="s">
        <v>1023</v>
      </c>
      <c r="G188" s="233"/>
      <c r="H188" s="237">
        <v>1.914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147</v>
      </c>
      <c r="AU188" s="243" t="s">
        <v>86</v>
      </c>
      <c r="AV188" s="13" t="s">
        <v>86</v>
      </c>
      <c r="AW188" s="13" t="s">
        <v>32</v>
      </c>
      <c r="AX188" s="13" t="s">
        <v>76</v>
      </c>
      <c r="AY188" s="243" t="s">
        <v>138</v>
      </c>
    </row>
    <row r="189" s="13" customFormat="1">
      <c r="A189" s="13"/>
      <c r="B189" s="232"/>
      <c r="C189" s="233"/>
      <c r="D189" s="234" t="s">
        <v>147</v>
      </c>
      <c r="E189" s="235" t="s">
        <v>1</v>
      </c>
      <c r="F189" s="236" t="s">
        <v>1024</v>
      </c>
      <c r="G189" s="233"/>
      <c r="H189" s="237">
        <v>5.94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147</v>
      </c>
      <c r="AU189" s="243" t="s">
        <v>86</v>
      </c>
      <c r="AV189" s="13" t="s">
        <v>86</v>
      </c>
      <c r="AW189" s="13" t="s">
        <v>32</v>
      </c>
      <c r="AX189" s="13" t="s">
        <v>76</v>
      </c>
      <c r="AY189" s="243" t="s">
        <v>138</v>
      </c>
    </row>
    <row r="190" s="16" customFormat="1">
      <c r="A190" s="16"/>
      <c r="B190" s="275"/>
      <c r="C190" s="276"/>
      <c r="D190" s="234" t="s">
        <v>147</v>
      </c>
      <c r="E190" s="277" t="s">
        <v>1</v>
      </c>
      <c r="F190" s="278" t="s">
        <v>317</v>
      </c>
      <c r="G190" s="276"/>
      <c r="H190" s="279">
        <v>51.81</v>
      </c>
      <c r="I190" s="280"/>
      <c r="J190" s="276"/>
      <c r="K190" s="276"/>
      <c r="L190" s="281"/>
      <c r="M190" s="282"/>
      <c r="N190" s="283"/>
      <c r="O190" s="283"/>
      <c r="P190" s="283"/>
      <c r="Q190" s="283"/>
      <c r="R190" s="283"/>
      <c r="S190" s="283"/>
      <c r="T190" s="284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85" t="s">
        <v>147</v>
      </c>
      <c r="AU190" s="285" t="s">
        <v>86</v>
      </c>
      <c r="AV190" s="16" t="s">
        <v>156</v>
      </c>
      <c r="AW190" s="16" t="s">
        <v>32</v>
      </c>
      <c r="AX190" s="16" t="s">
        <v>76</v>
      </c>
      <c r="AY190" s="285" t="s">
        <v>138</v>
      </c>
    </row>
    <row r="191" s="14" customFormat="1">
      <c r="A191" s="14"/>
      <c r="B191" s="244"/>
      <c r="C191" s="245"/>
      <c r="D191" s="234" t="s">
        <v>147</v>
      </c>
      <c r="E191" s="246" t="s">
        <v>1</v>
      </c>
      <c r="F191" s="247" t="s">
        <v>150</v>
      </c>
      <c r="G191" s="245"/>
      <c r="H191" s="248">
        <v>136.24099999999998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147</v>
      </c>
      <c r="AU191" s="254" t="s">
        <v>86</v>
      </c>
      <c r="AV191" s="14" t="s">
        <v>145</v>
      </c>
      <c r="AW191" s="14" t="s">
        <v>32</v>
      </c>
      <c r="AX191" s="14" t="s">
        <v>84</v>
      </c>
      <c r="AY191" s="254" t="s">
        <v>138</v>
      </c>
    </row>
    <row r="192" s="2" customFormat="1" ht="24.15" customHeight="1">
      <c r="A192" s="39"/>
      <c r="B192" s="40"/>
      <c r="C192" s="219" t="s">
        <v>397</v>
      </c>
      <c r="D192" s="219" t="s">
        <v>140</v>
      </c>
      <c r="E192" s="220" t="s">
        <v>1025</v>
      </c>
      <c r="F192" s="221" t="s">
        <v>1026</v>
      </c>
      <c r="G192" s="222" t="s">
        <v>204</v>
      </c>
      <c r="H192" s="223">
        <v>63.9</v>
      </c>
      <c r="I192" s="224"/>
      <c r="J192" s="225">
        <f>ROUND(I192*H192,2)</f>
        <v>0</v>
      </c>
      <c r="K192" s="221" t="s">
        <v>144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3E-05</v>
      </c>
      <c r="R192" s="228">
        <f>Q192*H192</f>
        <v>0.0019170000000000003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145</v>
      </c>
      <c r="AT192" s="230" t="s">
        <v>140</v>
      </c>
      <c r="AU192" s="230" t="s">
        <v>86</v>
      </c>
      <c r="AY192" s="18" t="s">
        <v>138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145</v>
      </c>
      <c r="BM192" s="230" t="s">
        <v>1027</v>
      </c>
    </row>
    <row r="193" s="13" customFormat="1">
      <c r="A193" s="13"/>
      <c r="B193" s="232"/>
      <c r="C193" s="233"/>
      <c r="D193" s="234" t="s">
        <v>147</v>
      </c>
      <c r="E193" s="235" t="s">
        <v>1</v>
      </c>
      <c r="F193" s="236" t="s">
        <v>1028</v>
      </c>
      <c r="G193" s="233"/>
      <c r="H193" s="237">
        <v>63.9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147</v>
      </c>
      <c r="AU193" s="243" t="s">
        <v>86</v>
      </c>
      <c r="AV193" s="13" t="s">
        <v>86</v>
      </c>
      <c r="AW193" s="13" t="s">
        <v>32</v>
      </c>
      <c r="AX193" s="13" t="s">
        <v>84</v>
      </c>
      <c r="AY193" s="243" t="s">
        <v>138</v>
      </c>
    </row>
    <row r="194" s="2" customFormat="1" ht="24.15" customHeight="1">
      <c r="A194" s="39"/>
      <c r="B194" s="40"/>
      <c r="C194" s="255" t="s">
        <v>404</v>
      </c>
      <c r="D194" s="255" t="s">
        <v>208</v>
      </c>
      <c r="E194" s="256" t="s">
        <v>1029</v>
      </c>
      <c r="F194" s="257" t="s">
        <v>1030</v>
      </c>
      <c r="G194" s="258" t="s">
        <v>204</v>
      </c>
      <c r="H194" s="259">
        <v>67.095</v>
      </c>
      <c r="I194" s="260"/>
      <c r="J194" s="261">
        <f>ROUND(I194*H194,2)</f>
        <v>0</v>
      </c>
      <c r="K194" s="257" t="s">
        <v>144</v>
      </c>
      <c r="L194" s="262"/>
      <c r="M194" s="263" t="s">
        <v>1</v>
      </c>
      <c r="N194" s="264" t="s">
        <v>41</v>
      </c>
      <c r="O194" s="92"/>
      <c r="P194" s="228">
        <f>O194*H194</f>
        <v>0</v>
      </c>
      <c r="Q194" s="228">
        <v>0.00059999999999999992</v>
      </c>
      <c r="R194" s="228">
        <f>Q194*H194</f>
        <v>0.040257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181</v>
      </c>
      <c r="AT194" s="230" t="s">
        <v>208</v>
      </c>
      <c r="AU194" s="230" t="s">
        <v>86</v>
      </c>
      <c r="AY194" s="18" t="s">
        <v>138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145</v>
      </c>
      <c r="BM194" s="230" t="s">
        <v>1031</v>
      </c>
    </row>
    <row r="195" s="13" customFormat="1">
      <c r="A195" s="13"/>
      <c r="B195" s="232"/>
      <c r="C195" s="233"/>
      <c r="D195" s="234" t="s">
        <v>147</v>
      </c>
      <c r="E195" s="233"/>
      <c r="F195" s="236" t="s">
        <v>1032</v>
      </c>
      <c r="G195" s="233"/>
      <c r="H195" s="237">
        <v>67.095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147</v>
      </c>
      <c r="AU195" s="243" t="s">
        <v>86</v>
      </c>
      <c r="AV195" s="13" t="s">
        <v>86</v>
      </c>
      <c r="AW195" s="13" t="s">
        <v>4</v>
      </c>
      <c r="AX195" s="13" t="s">
        <v>84</v>
      </c>
      <c r="AY195" s="243" t="s">
        <v>138</v>
      </c>
    </row>
    <row r="196" s="2" customFormat="1" ht="16.5" customHeight="1">
      <c r="A196" s="39"/>
      <c r="B196" s="40"/>
      <c r="C196" s="219" t="s">
        <v>410</v>
      </c>
      <c r="D196" s="219" t="s">
        <v>140</v>
      </c>
      <c r="E196" s="220" t="s">
        <v>1033</v>
      </c>
      <c r="F196" s="221" t="s">
        <v>1034</v>
      </c>
      <c r="G196" s="222" t="s">
        <v>204</v>
      </c>
      <c r="H196" s="223">
        <v>504.15</v>
      </c>
      <c r="I196" s="224"/>
      <c r="J196" s="225">
        <f>ROUND(I196*H196,2)</f>
        <v>0</v>
      </c>
      <c r="K196" s="221" t="s">
        <v>144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145</v>
      </c>
      <c r="AT196" s="230" t="s">
        <v>140</v>
      </c>
      <c r="AU196" s="230" t="s">
        <v>86</v>
      </c>
      <c r="AY196" s="18" t="s">
        <v>138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145</v>
      </c>
      <c r="BM196" s="230" t="s">
        <v>1035</v>
      </c>
    </row>
    <row r="197" s="13" customFormat="1">
      <c r="A197" s="13"/>
      <c r="B197" s="232"/>
      <c r="C197" s="233"/>
      <c r="D197" s="234" t="s">
        <v>147</v>
      </c>
      <c r="E197" s="235" t="s">
        <v>1</v>
      </c>
      <c r="F197" s="236" t="s">
        <v>1036</v>
      </c>
      <c r="G197" s="233"/>
      <c r="H197" s="237">
        <v>76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147</v>
      </c>
      <c r="AU197" s="243" t="s">
        <v>86</v>
      </c>
      <c r="AV197" s="13" t="s">
        <v>86</v>
      </c>
      <c r="AW197" s="13" t="s">
        <v>32</v>
      </c>
      <c r="AX197" s="13" t="s">
        <v>76</v>
      </c>
      <c r="AY197" s="243" t="s">
        <v>138</v>
      </c>
    </row>
    <row r="198" s="15" customFormat="1">
      <c r="A198" s="15"/>
      <c r="B198" s="265"/>
      <c r="C198" s="266"/>
      <c r="D198" s="234" t="s">
        <v>147</v>
      </c>
      <c r="E198" s="267" t="s">
        <v>1</v>
      </c>
      <c r="F198" s="268" t="s">
        <v>1037</v>
      </c>
      <c r="G198" s="266"/>
      <c r="H198" s="267" t="s">
        <v>1</v>
      </c>
      <c r="I198" s="269"/>
      <c r="J198" s="266"/>
      <c r="K198" s="266"/>
      <c r="L198" s="270"/>
      <c r="M198" s="271"/>
      <c r="N198" s="272"/>
      <c r="O198" s="272"/>
      <c r="P198" s="272"/>
      <c r="Q198" s="272"/>
      <c r="R198" s="272"/>
      <c r="S198" s="272"/>
      <c r="T198" s="27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4" t="s">
        <v>147</v>
      </c>
      <c r="AU198" s="274" t="s">
        <v>86</v>
      </c>
      <c r="AV198" s="15" t="s">
        <v>84</v>
      </c>
      <c r="AW198" s="15" t="s">
        <v>32</v>
      </c>
      <c r="AX198" s="15" t="s">
        <v>76</v>
      </c>
      <c r="AY198" s="274" t="s">
        <v>138</v>
      </c>
    </row>
    <row r="199" s="13" customFormat="1">
      <c r="A199" s="13"/>
      <c r="B199" s="232"/>
      <c r="C199" s="233"/>
      <c r="D199" s="234" t="s">
        <v>147</v>
      </c>
      <c r="E199" s="235" t="s">
        <v>1</v>
      </c>
      <c r="F199" s="236" t="s">
        <v>1038</v>
      </c>
      <c r="G199" s="233"/>
      <c r="H199" s="237">
        <v>33.6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147</v>
      </c>
      <c r="AU199" s="243" t="s">
        <v>86</v>
      </c>
      <c r="AV199" s="13" t="s">
        <v>86</v>
      </c>
      <c r="AW199" s="13" t="s">
        <v>32</v>
      </c>
      <c r="AX199" s="13" t="s">
        <v>76</v>
      </c>
      <c r="AY199" s="243" t="s">
        <v>138</v>
      </c>
    </row>
    <row r="200" s="13" customFormat="1">
      <c r="A200" s="13"/>
      <c r="B200" s="232"/>
      <c r="C200" s="233"/>
      <c r="D200" s="234" t="s">
        <v>147</v>
      </c>
      <c r="E200" s="235" t="s">
        <v>1</v>
      </c>
      <c r="F200" s="236" t="s">
        <v>1039</v>
      </c>
      <c r="G200" s="233"/>
      <c r="H200" s="237">
        <v>3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147</v>
      </c>
      <c r="AU200" s="243" t="s">
        <v>86</v>
      </c>
      <c r="AV200" s="13" t="s">
        <v>86</v>
      </c>
      <c r="AW200" s="13" t="s">
        <v>32</v>
      </c>
      <c r="AX200" s="13" t="s">
        <v>76</v>
      </c>
      <c r="AY200" s="243" t="s">
        <v>138</v>
      </c>
    </row>
    <row r="201" s="13" customFormat="1">
      <c r="A201" s="13"/>
      <c r="B201" s="232"/>
      <c r="C201" s="233"/>
      <c r="D201" s="234" t="s">
        <v>147</v>
      </c>
      <c r="E201" s="235" t="s">
        <v>1</v>
      </c>
      <c r="F201" s="236" t="s">
        <v>1040</v>
      </c>
      <c r="G201" s="233"/>
      <c r="H201" s="237">
        <v>1.65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147</v>
      </c>
      <c r="AU201" s="243" t="s">
        <v>86</v>
      </c>
      <c r="AV201" s="13" t="s">
        <v>86</v>
      </c>
      <c r="AW201" s="13" t="s">
        <v>32</v>
      </c>
      <c r="AX201" s="13" t="s">
        <v>76</v>
      </c>
      <c r="AY201" s="243" t="s">
        <v>138</v>
      </c>
    </row>
    <row r="202" s="13" customFormat="1">
      <c r="A202" s="13"/>
      <c r="B202" s="232"/>
      <c r="C202" s="233"/>
      <c r="D202" s="234" t="s">
        <v>147</v>
      </c>
      <c r="E202" s="235" t="s">
        <v>1</v>
      </c>
      <c r="F202" s="236" t="s">
        <v>1041</v>
      </c>
      <c r="G202" s="233"/>
      <c r="H202" s="237">
        <v>4.8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147</v>
      </c>
      <c r="AU202" s="243" t="s">
        <v>86</v>
      </c>
      <c r="AV202" s="13" t="s">
        <v>86</v>
      </c>
      <c r="AW202" s="13" t="s">
        <v>32</v>
      </c>
      <c r="AX202" s="13" t="s">
        <v>76</v>
      </c>
      <c r="AY202" s="243" t="s">
        <v>138</v>
      </c>
    </row>
    <row r="203" s="13" customFormat="1">
      <c r="A203" s="13"/>
      <c r="B203" s="232"/>
      <c r="C203" s="233"/>
      <c r="D203" s="234" t="s">
        <v>147</v>
      </c>
      <c r="E203" s="235" t="s">
        <v>1</v>
      </c>
      <c r="F203" s="236" t="s">
        <v>1042</v>
      </c>
      <c r="G203" s="233"/>
      <c r="H203" s="237">
        <v>5.4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147</v>
      </c>
      <c r="AU203" s="243" t="s">
        <v>86</v>
      </c>
      <c r="AV203" s="13" t="s">
        <v>86</v>
      </c>
      <c r="AW203" s="13" t="s">
        <v>32</v>
      </c>
      <c r="AX203" s="13" t="s">
        <v>76</v>
      </c>
      <c r="AY203" s="243" t="s">
        <v>138</v>
      </c>
    </row>
    <row r="204" s="13" customFormat="1">
      <c r="A204" s="13"/>
      <c r="B204" s="232"/>
      <c r="C204" s="233"/>
      <c r="D204" s="234" t="s">
        <v>147</v>
      </c>
      <c r="E204" s="235" t="s">
        <v>1</v>
      </c>
      <c r="F204" s="236" t="s">
        <v>1043</v>
      </c>
      <c r="G204" s="233"/>
      <c r="H204" s="237">
        <v>2.1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147</v>
      </c>
      <c r="AU204" s="243" t="s">
        <v>86</v>
      </c>
      <c r="AV204" s="13" t="s">
        <v>86</v>
      </c>
      <c r="AW204" s="13" t="s">
        <v>32</v>
      </c>
      <c r="AX204" s="13" t="s">
        <v>76</v>
      </c>
      <c r="AY204" s="243" t="s">
        <v>138</v>
      </c>
    </row>
    <row r="205" s="13" customFormat="1">
      <c r="A205" s="13"/>
      <c r="B205" s="232"/>
      <c r="C205" s="233"/>
      <c r="D205" s="234" t="s">
        <v>147</v>
      </c>
      <c r="E205" s="235" t="s">
        <v>1</v>
      </c>
      <c r="F205" s="236" t="s">
        <v>1043</v>
      </c>
      <c r="G205" s="233"/>
      <c r="H205" s="237">
        <v>2.1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147</v>
      </c>
      <c r="AU205" s="243" t="s">
        <v>86</v>
      </c>
      <c r="AV205" s="13" t="s">
        <v>86</v>
      </c>
      <c r="AW205" s="13" t="s">
        <v>32</v>
      </c>
      <c r="AX205" s="13" t="s">
        <v>76</v>
      </c>
      <c r="AY205" s="243" t="s">
        <v>138</v>
      </c>
    </row>
    <row r="206" s="13" customFormat="1">
      <c r="A206" s="13"/>
      <c r="B206" s="232"/>
      <c r="C206" s="233"/>
      <c r="D206" s="234" t="s">
        <v>147</v>
      </c>
      <c r="E206" s="235" t="s">
        <v>1</v>
      </c>
      <c r="F206" s="236" t="s">
        <v>1044</v>
      </c>
      <c r="G206" s="233"/>
      <c r="H206" s="237">
        <v>7.2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147</v>
      </c>
      <c r="AU206" s="243" t="s">
        <v>86</v>
      </c>
      <c r="AV206" s="13" t="s">
        <v>86</v>
      </c>
      <c r="AW206" s="13" t="s">
        <v>32</v>
      </c>
      <c r="AX206" s="13" t="s">
        <v>76</v>
      </c>
      <c r="AY206" s="243" t="s">
        <v>138</v>
      </c>
    </row>
    <row r="207" s="13" customFormat="1">
      <c r="A207" s="13"/>
      <c r="B207" s="232"/>
      <c r="C207" s="233"/>
      <c r="D207" s="234" t="s">
        <v>147</v>
      </c>
      <c r="E207" s="235" t="s">
        <v>1</v>
      </c>
      <c r="F207" s="236" t="s">
        <v>1045</v>
      </c>
      <c r="G207" s="233"/>
      <c r="H207" s="237">
        <v>4.5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147</v>
      </c>
      <c r="AU207" s="243" t="s">
        <v>86</v>
      </c>
      <c r="AV207" s="13" t="s">
        <v>86</v>
      </c>
      <c r="AW207" s="13" t="s">
        <v>32</v>
      </c>
      <c r="AX207" s="13" t="s">
        <v>76</v>
      </c>
      <c r="AY207" s="243" t="s">
        <v>138</v>
      </c>
    </row>
    <row r="208" s="13" customFormat="1">
      <c r="A208" s="13"/>
      <c r="B208" s="232"/>
      <c r="C208" s="233"/>
      <c r="D208" s="234" t="s">
        <v>147</v>
      </c>
      <c r="E208" s="235" t="s">
        <v>1</v>
      </c>
      <c r="F208" s="236" t="s">
        <v>1046</v>
      </c>
      <c r="G208" s="233"/>
      <c r="H208" s="237">
        <v>8.4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147</v>
      </c>
      <c r="AU208" s="243" t="s">
        <v>86</v>
      </c>
      <c r="AV208" s="13" t="s">
        <v>86</v>
      </c>
      <c r="AW208" s="13" t="s">
        <v>32</v>
      </c>
      <c r="AX208" s="13" t="s">
        <v>76</v>
      </c>
      <c r="AY208" s="243" t="s">
        <v>138</v>
      </c>
    </row>
    <row r="209" s="13" customFormat="1">
      <c r="A209" s="13"/>
      <c r="B209" s="232"/>
      <c r="C209" s="233"/>
      <c r="D209" s="234" t="s">
        <v>147</v>
      </c>
      <c r="E209" s="235" t="s">
        <v>1</v>
      </c>
      <c r="F209" s="236" t="s">
        <v>1042</v>
      </c>
      <c r="G209" s="233"/>
      <c r="H209" s="237">
        <v>5.4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147</v>
      </c>
      <c r="AU209" s="243" t="s">
        <v>86</v>
      </c>
      <c r="AV209" s="13" t="s">
        <v>86</v>
      </c>
      <c r="AW209" s="13" t="s">
        <v>32</v>
      </c>
      <c r="AX209" s="13" t="s">
        <v>76</v>
      </c>
      <c r="AY209" s="243" t="s">
        <v>138</v>
      </c>
    </row>
    <row r="210" s="13" customFormat="1">
      <c r="A210" s="13"/>
      <c r="B210" s="232"/>
      <c r="C210" s="233"/>
      <c r="D210" s="234" t="s">
        <v>147</v>
      </c>
      <c r="E210" s="235" t="s">
        <v>1</v>
      </c>
      <c r="F210" s="236" t="s">
        <v>1041</v>
      </c>
      <c r="G210" s="233"/>
      <c r="H210" s="237">
        <v>4.8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147</v>
      </c>
      <c r="AU210" s="243" t="s">
        <v>86</v>
      </c>
      <c r="AV210" s="13" t="s">
        <v>86</v>
      </c>
      <c r="AW210" s="13" t="s">
        <v>32</v>
      </c>
      <c r="AX210" s="13" t="s">
        <v>76</v>
      </c>
      <c r="AY210" s="243" t="s">
        <v>138</v>
      </c>
    </row>
    <row r="211" s="13" customFormat="1">
      <c r="A211" s="13"/>
      <c r="B211" s="232"/>
      <c r="C211" s="233"/>
      <c r="D211" s="234" t="s">
        <v>147</v>
      </c>
      <c r="E211" s="235" t="s">
        <v>1</v>
      </c>
      <c r="F211" s="236" t="s">
        <v>1047</v>
      </c>
      <c r="G211" s="233"/>
      <c r="H211" s="237">
        <v>1.5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147</v>
      </c>
      <c r="AU211" s="243" t="s">
        <v>86</v>
      </c>
      <c r="AV211" s="13" t="s">
        <v>86</v>
      </c>
      <c r="AW211" s="13" t="s">
        <v>32</v>
      </c>
      <c r="AX211" s="13" t="s">
        <v>76</v>
      </c>
      <c r="AY211" s="243" t="s">
        <v>138</v>
      </c>
    </row>
    <row r="212" s="13" customFormat="1">
      <c r="A212" s="13"/>
      <c r="B212" s="232"/>
      <c r="C212" s="233"/>
      <c r="D212" s="234" t="s">
        <v>147</v>
      </c>
      <c r="E212" s="235" t="s">
        <v>1</v>
      </c>
      <c r="F212" s="236" t="s">
        <v>1048</v>
      </c>
      <c r="G212" s="233"/>
      <c r="H212" s="237">
        <v>1.6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147</v>
      </c>
      <c r="AU212" s="243" t="s">
        <v>86</v>
      </c>
      <c r="AV212" s="13" t="s">
        <v>86</v>
      </c>
      <c r="AW212" s="13" t="s">
        <v>32</v>
      </c>
      <c r="AX212" s="13" t="s">
        <v>76</v>
      </c>
      <c r="AY212" s="243" t="s">
        <v>138</v>
      </c>
    </row>
    <row r="213" s="13" customFormat="1">
      <c r="A213" s="13"/>
      <c r="B213" s="232"/>
      <c r="C213" s="233"/>
      <c r="D213" s="234" t="s">
        <v>147</v>
      </c>
      <c r="E213" s="235" t="s">
        <v>1</v>
      </c>
      <c r="F213" s="236" t="s">
        <v>1049</v>
      </c>
      <c r="G213" s="233"/>
      <c r="H213" s="237">
        <v>4.5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147</v>
      </c>
      <c r="AU213" s="243" t="s">
        <v>86</v>
      </c>
      <c r="AV213" s="13" t="s">
        <v>86</v>
      </c>
      <c r="AW213" s="13" t="s">
        <v>32</v>
      </c>
      <c r="AX213" s="13" t="s">
        <v>76</v>
      </c>
      <c r="AY213" s="243" t="s">
        <v>138</v>
      </c>
    </row>
    <row r="214" s="13" customFormat="1">
      <c r="A214" s="13"/>
      <c r="B214" s="232"/>
      <c r="C214" s="233"/>
      <c r="D214" s="234" t="s">
        <v>147</v>
      </c>
      <c r="E214" s="235" t="s">
        <v>1</v>
      </c>
      <c r="F214" s="236" t="s">
        <v>1050</v>
      </c>
      <c r="G214" s="233"/>
      <c r="H214" s="237">
        <v>4.5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147</v>
      </c>
      <c r="AU214" s="243" t="s">
        <v>86</v>
      </c>
      <c r="AV214" s="13" t="s">
        <v>86</v>
      </c>
      <c r="AW214" s="13" t="s">
        <v>32</v>
      </c>
      <c r="AX214" s="13" t="s">
        <v>76</v>
      </c>
      <c r="AY214" s="243" t="s">
        <v>138</v>
      </c>
    </row>
    <row r="215" s="16" customFormat="1">
      <c r="A215" s="16"/>
      <c r="B215" s="275"/>
      <c r="C215" s="276"/>
      <c r="D215" s="234" t="s">
        <v>147</v>
      </c>
      <c r="E215" s="277" t="s">
        <v>1</v>
      </c>
      <c r="F215" s="278" t="s">
        <v>317</v>
      </c>
      <c r="G215" s="276"/>
      <c r="H215" s="279">
        <v>171.05</v>
      </c>
      <c r="I215" s="280"/>
      <c r="J215" s="276"/>
      <c r="K215" s="276"/>
      <c r="L215" s="281"/>
      <c r="M215" s="282"/>
      <c r="N215" s="283"/>
      <c r="O215" s="283"/>
      <c r="P215" s="283"/>
      <c r="Q215" s="283"/>
      <c r="R215" s="283"/>
      <c r="S215" s="283"/>
      <c r="T215" s="284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85" t="s">
        <v>147</v>
      </c>
      <c r="AU215" s="285" t="s">
        <v>86</v>
      </c>
      <c r="AV215" s="16" t="s">
        <v>156</v>
      </c>
      <c r="AW215" s="16" t="s">
        <v>32</v>
      </c>
      <c r="AX215" s="16" t="s">
        <v>76</v>
      </c>
      <c r="AY215" s="285" t="s">
        <v>138</v>
      </c>
    </row>
    <row r="216" s="15" customFormat="1">
      <c r="A216" s="15"/>
      <c r="B216" s="265"/>
      <c r="C216" s="266"/>
      <c r="D216" s="234" t="s">
        <v>147</v>
      </c>
      <c r="E216" s="267" t="s">
        <v>1</v>
      </c>
      <c r="F216" s="268" t="s">
        <v>1051</v>
      </c>
      <c r="G216" s="266"/>
      <c r="H216" s="267" t="s">
        <v>1</v>
      </c>
      <c r="I216" s="269"/>
      <c r="J216" s="266"/>
      <c r="K216" s="266"/>
      <c r="L216" s="270"/>
      <c r="M216" s="271"/>
      <c r="N216" s="272"/>
      <c r="O216" s="272"/>
      <c r="P216" s="272"/>
      <c r="Q216" s="272"/>
      <c r="R216" s="272"/>
      <c r="S216" s="272"/>
      <c r="T216" s="27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4" t="s">
        <v>147</v>
      </c>
      <c r="AU216" s="274" t="s">
        <v>86</v>
      </c>
      <c r="AV216" s="15" t="s">
        <v>84</v>
      </c>
      <c r="AW216" s="15" t="s">
        <v>32</v>
      </c>
      <c r="AX216" s="15" t="s">
        <v>76</v>
      </c>
      <c r="AY216" s="274" t="s">
        <v>138</v>
      </c>
    </row>
    <row r="217" s="13" customFormat="1">
      <c r="A217" s="13"/>
      <c r="B217" s="232"/>
      <c r="C217" s="233"/>
      <c r="D217" s="234" t="s">
        <v>147</v>
      </c>
      <c r="E217" s="235" t="s">
        <v>1</v>
      </c>
      <c r="F217" s="236" t="s">
        <v>1052</v>
      </c>
      <c r="G217" s="233"/>
      <c r="H217" s="237">
        <v>48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147</v>
      </c>
      <c r="AU217" s="243" t="s">
        <v>86</v>
      </c>
      <c r="AV217" s="13" t="s">
        <v>86</v>
      </c>
      <c r="AW217" s="13" t="s">
        <v>32</v>
      </c>
      <c r="AX217" s="13" t="s">
        <v>76</v>
      </c>
      <c r="AY217" s="243" t="s">
        <v>138</v>
      </c>
    </row>
    <row r="218" s="13" customFormat="1">
      <c r="A218" s="13"/>
      <c r="B218" s="232"/>
      <c r="C218" s="233"/>
      <c r="D218" s="234" t="s">
        <v>147</v>
      </c>
      <c r="E218" s="235" t="s">
        <v>1</v>
      </c>
      <c r="F218" s="236" t="s">
        <v>1053</v>
      </c>
      <c r="G218" s="233"/>
      <c r="H218" s="237">
        <v>6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147</v>
      </c>
      <c r="AU218" s="243" t="s">
        <v>86</v>
      </c>
      <c r="AV218" s="13" t="s">
        <v>86</v>
      </c>
      <c r="AW218" s="13" t="s">
        <v>32</v>
      </c>
      <c r="AX218" s="13" t="s">
        <v>76</v>
      </c>
      <c r="AY218" s="243" t="s">
        <v>138</v>
      </c>
    </row>
    <row r="219" s="13" customFormat="1">
      <c r="A219" s="13"/>
      <c r="B219" s="232"/>
      <c r="C219" s="233"/>
      <c r="D219" s="234" t="s">
        <v>147</v>
      </c>
      <c r="E219" s="235" t="s">
        <v>1</v>
      </c>
      <c r="F219" s="236" t="s">
        <v>1054</v>
      </c>
      <c r="G219" s="233"/>
      <c r="H219" s="237">
        <v>4.9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147</v>
      </c>
      <c r="AU219" s="243" t="s">
        <v>86</v>
      </c>
      <c r="AV219" s="13" t="s">
        <v>86</v>
      </c>
      <c r="AW219" s="13" t="s">
        <v>32</v>
      </c>
      <c r="AX219" s="13" t="s">
        <v>76</v>
      </c>
      <c r="AY219" s="243" t="s">
        <v>138</v>
      </c>
    </row>
    <row r="220" s="13" customFormat="1">
      <c r="A220" s="13"/>
      <c r="B220" s="232"/>
      <c r="C220" s="233"/>
      <c r="D220" s="234" t="s">
        <v>147</v>
      </c>
      <c r="E220" s="235" t="s">
        <v>1</v>
      </c>
      <c r="F220" s="236" t="s">
        <v>1055</v>
      </c>
      <c r="G220" s="233"/>
      <c r="H220" s="237">
        <v>24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147</v>
      </c>
      <c r="AU220" s="243" t="s">
        <v>86</v>
      </c>
      <c r="AV220" s="13" t="s">
        <v>86</v>
      </c>
      <c r="AW220" s="13" t="s">
        <v>32</v>
      </c>
      <c r="AX220" s="13" t="s">
        <v>76</v>
      </c>
      <c r="AY220" s="243" t="s">
        <v>138</v>
      </c>
    </row>
    <row r="221" s="13" customFormat="1">
      <c r="A221" s="13"/>
      <c r="B221" s="232"/>
      <c r="C221" s="233"/>
      <c r="D221" s="234" t="s">
        <v>147</v>
      </c>
      <c r="E221" s="235" t="s">
        <v>1</v>
      </c>
      <c r="F221" s="236" t="s">
        <v>1056</v>
      </c>
      <c r="G221" s="233"/>
      <c r="H221" s="237">
        <v>12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147</v>
      </c>
      <c r="AU221" s="243" t="s">
        <v>86</v>
      </c>
      <c r="AV221" s="13" t="s">
        <v>86</v>
      </c>
      <c r="AW221" s="13" t="s">
        <v>32</v>
      </c>
      <c r="AX221" s="13" t="s">
        <v>76</v>
      </c>
      <c r="AY221" s="243" t="s">
        <v>138</v>
      </c>
    </row>
    <row r="222" s="13" customFormat="1">
      <c r="A222" s="13"/>
      <c r="B222" s="232"/>
      <c r="C222" s="233"/>
      <c r="D222" s="234" t="s">
        <v>147</v>
      </c>
      <c r="E222" s="235" t="s">
        <v>1</v>
      </c>
      <c r="F222" s="236" t="s">
        <v>1039</v>
      </c>
      <c r="G222" s="233"/>
      <c r="H222" s="237">
        <v>3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147</v>
      </c>
      <c r="AU222" s="243" t="s">
        <v>86</v>
      </c>
      <c r="AV222" s="13" t="s">
        <v>86</v>
      </c>
      <c r="AW222" s="13" t="s">
        <v>32</v>
      </c>
      <c r="AX222" s="13" t="s">
        <v>76</v>
      </c>
      <c r="AY222" s="243" t="s">
        <v>138</v>
      </c>
    </row>
    <row r="223" s="13" customFormat="1">
      <c r="A223" s="13"/>
      <c r="B223" s="232"/>
      <c r="C223" s="233"/>
      <c r="D223" s="234" t="s">
        <v>147</v>
      </c>
      <c r="E223" s="235" t="s">
        <v>1</v>
      </c>
      <c r="F223" s="236" t="s">
        <v>1057</v>
      </c>
      <c r="G223" s="233"/>
      <c r="H223" s="237">
        <v>4.5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147</v>
      </c>
      <c r="AU223" s="243" t="s">
        <v>86</v>
      </c>
      <c r="AV223" s="13" t="s">
        <v>86</v>
      </c>
      <c r="AW223" s="13" t="s">
        <v>32</v>
      </c>
      <c r="AX223" s="13" t="s">
        <v>76</v>
      </c>
      <c r="AY223" s="243" t="s">
        <v>138</v>
      </c>
    </row>
    <row r="224" s="13" customFormat="1">
      <c r="A224" s="13"/>
      <c r="B224" s="232"/>
      <c r="C224" s="233"/>
      <c r="D224" s="234" t="s">
        <v>147</v>
      </c>
      <c r="E224" s="235" t="s">
        <v>1</v>
      </c>
      <c r="F224" s="236" t="s">
        <v>1058</v>
      </c>
      <c r="G224" s="233"/>
      <c r="H224" s="237">
        <v>13.5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147</v>
      </c>
      <c r="AU224" s="243" t="s">
        <v>86</v>
      </c>
      <c r="AV224" s="13" t="s">
        <v>86</v>
      </c>
      <c r="AW224" s="13" t="s">
        <v>32</v>
      </c>
      <c r="AX224" s="13" t="s">
        <v>76</v>
      </c>
      <c r="AY224" s="243" t="s">
        <v>138</v>
      </c>
    </row>
    <row r="225" s="13" customFormat="1">
      <c r="A225" s="13"/>
      <c r="B225" s="232"/>
      <c r="C225" s="233"/>
      <c r="D225" s="234" t="s">
        <v>147</v>
      </c>
      <c r="E225" s="235" t="s">
        <v>1</v>
      </c>
      <c r="F225" s="236" t="s">
        <v>1058</v>
      </c>
      <c r="G225" s="233"/>
      <c r="H225" s="237">
        <v>13.5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147</v>
      </c>
      <c r="AU225" s="243" t="s">
        <v>86</v>
      </c>
      <c r="AV225" s="13" t="s">
        <v>86</v>
      </c>
      <c r="AW225" s="13" t="s">
        <v>32</v>
      </c>
      <c r="AX225" s="13" t="s">
        <v>76</v>
      </c>
      <c r="AY225" s="243" t="s">
        <v>138</v>
      </c>
    </row>
    <row r="226" s="13" customFormat="1">
      <c r="A226" s="13"/>
      <c r="B226" s="232"/>
      <c r="C226" s="233"/>
      <c r="D226" s="234" t="s">
        <v>147</v>
      </c>
      <c r="E226" s="235" t="s">
        <v>1</v>
      </c>
      <c r="F226" s="236" t="s">
        <v>1056</v>
      </c>
      <c r="G226" s="233"/>
      <c r="H226" s="237">
        <v>12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147</v>
      </c>
      <c r="AU226" s="243" t="s">
        <v>86</v>
      </c>
      <c r="AV226" s="13" t="s">
        <v>86</v>
      </c>
      <c r="AW226" s="13" t="s">
        <v>32</v>
      </c>
      <c r="AX226" s="13" t="s">
        <v>76</v>
      </c>
      <c r="AY226" s="243" t="s">
        <v>138</v>
      </c>
    </row>
    <row r="227" s="13" customFormat="1">
      <c r="A227" s="13"/>
      <c r="B227" s="232"/>
      <c r="C227" s="233"/>
      <c r="D227" s="234" t="s">
        <v>147</v>
      </c>
      <c r="E227" s="235" t="s">
        <v>1</v>
      </c>
      <c r="F227" s="236" t="s">
        <v>1056</v>
      </c>
      <c r="G227" s="233"/>
      <c r="H227" s="237">
        <v>12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147</v>
      </c>
      <c r="AU227" s="243" t="s">
        <v>86</v>
      </c>
      <c r="AV227" s="13" t="s">
        <v>86</v>
      </c>
      <c r="AW227" s="13" t="s">
        <v>32</v>
      </c>
      <c r="AX227" s="13" t="s">
        <v>76</v>
      </c>
      <c r="AY227" s="243" t="s">
        <v>138</v>
      </c>
    </row>
    <row r="228" s="13" customFormat="1">
      <c r="A228" s="13"/>
      <c r="B228" s="232"/>
      <c r="C228" s="233"/>
      <c r="D228" s="234" t="s">
        <v>147</v>
      </c>
      <c r="E228" s="235" t="s">
        <v>1</v>
      </c>
      <c r="F228" s="236" t="s">
        <v>1055</v>
      </c>
      <c r="G228" s="233"/>
      <c r="H228" s="237">
        <v>24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147</v>
      </c>
      <c r="AU228" s="243" t="s">
        <v>86</v>
      </c>
      <c r="AV228" s="13" t="s">
        <v>86</v>
      </c>
      <c r="AW228" s="13" t="s">
        <v>32</v>
      </c>
      <c r="AX228" s="13" t="s">
        <v>76</v>
      </c>
      <c r="AY228" s="243" t="s">
        <v>138</v>
      </c>
    </row>
    <row r="229" s="13" customFormat="1">
      <c r="A229" s="13"/>
      <c r="B229" s="232"/>
      <c r="C229" s="233"/>
      <c r="D229" s="234" t="s">
        <v>147</v>
      </c>
      <c r="E229" s="235" t="s">
        <v>1</v>
      </c>
      <c r="F229" s="236" t="s">
        <v>1059</v>
      </c>
      <c r="G229" s="233"/>
      <c r="H229" s="237">
        <v>24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147</v>
      </c>
      <c r="AU229" s="243" t="s">
        <v>86</v>
      </c>
      <c r="AV229" s="13" t="s">
        <v>86</v>
      </c>
      <c r="AW229" s="13" t="s">
        <v>32</v>
      </c>
      <c r="AX229" s="13" t="s">
        <v>76</v>
      </c>
      <c r="AY229" s="243" t="s">
        <v>138</v>
      </c>
    </row>
    <row r="230" s="13" customFormat="1">
      <c r="A230" s="13"/>
      <c r="B230" s="232"/>
      <c r="C230" s="233"/>
      <c r="D230" s="234" t="s">
        <v>147</v>
      </c>
      <c r="E230" s="235" t="s">
        <v>1</v>
      </c>
      <c r="F230" s="236" t="s">
        <v>1060</v>
      </c>
      <c r="G230" s="233"/>
      <c r="H230" s="237">
        <v>4.2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147</v>
      </c>
      <c r="AU230" s="243" t="s">
        <v>86</v>
      </c>
      <c r="AV230" s="13" t="s">
        <v>86</v>
      </c>
      <c r="AW230" s="13" t="s">
        <v>32</v>
      </c>
      <c r="AX230" s="13" t="s">
        <v>76</v>
      </c>
      <c r="AY230" s="243" t="s">
        <v>138</v>
      </c>
    </row>
    <row r="231" s="13" customFormat="1">
      <c r="A231" s="13"/>
      <c r="B231" s="232"/>
      <c r="C231" s="233"/>
      <c r="D231" s="234" t="s">
        <v>147</v>
      </c>
      <c r="E231" s="235" t="s">
        <v>1</v>
      </c>
      <c r="F231" s="236" t="s">
        <v>1061</v>
      </c>
      <c r="G231" s="233"/>
      <c r="H231" s="237">
        <v>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147</v>
      </c>
      <c r="AU231" s="243" t="s">
        <v>86</v>
      </c>
      <c r="AV231" s="13" t="s">
        <v>86</v>
      </c>
      <c r="AW231" s="13" t="s">
        <v>32</v>
      </c>
      <c r="AX231" s="13" t="s">
        <v>76</v>
      </c>
      <c r="AY231" s="243" t="s">
        <v>138</v>
      </c>
    </row>
    <row r="232" s="13" customFormat="1">
      <c r="A232" s="13"/>
      <c r="B232" s="232"/>
      <c r="C232" s="233"/>
      <c r="D232" s="234" t="s">
        <v>147</v>
      </c>
      <c r="E232" s="235" t="s">
        <v>1</v>
      </c>
      <c r="F232" s="236" t="s">
        <v>1062</v>
      </c>
      <c r="G232" s="233"/>
      <c r="H232" s="237">
        <v>6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147</v>
      </c>
      <c r="AU232" s="243" t="s">
        <v>86</v>
      </c>
      <c r="AV232" s="13" t="s">
        <v>86</v>
      </c>
      <c r="AW232" s="13" t="s">
        <v>32</v>
      </c>
      <c r="AX232" s="13" t="s">
        <v>76</v>
      </c>
      <c r="AY232" s="243" t="s">
        <v>138</v>
      </c>
    </row>
    <row r="233" s="16" customFormat="1">
      <c r="A233" s="16"/>
      <c r="B233" s="275"/>
      <c r="C233" s="276"/>
      <c r="D233" s="234" t="s">
        <v>147</v>
      </c>
      <c r="E233" s="277" t="s">
        <v>1</v>
      </c>
      <c r="F233" s="278" t="s">
        <v>317</v>
      </c>
      <c r="G233" s="276"/>
      <c r="H233" s="279">
        <v>220.6</v>
      </c>
      <c r="I233" s="280"/>
      <c r="J233" s="276"/>
      <c r="K233" s="276"/>
      <c r="L233" s="281"/>
      <c r="M233" s="282"/>
      <c r="N233" s="283"/>
      <c r="O233" s="283"/>
      <c r="P233" s="283"/>
      <c r="Q233" s="283"/>
      <c r="R233" s="283"/>
      <c r="S233" s="283"/>
      <c r="T233" s="284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85" t="s">
        <v>147</v>
      </c>
      <c r="AU233" s="285" t="s">
        <v>86</v>
      </c>
      <c r="AV233" s="16" t="s">
        <v>156</v>
      </c>
      <c r="AW233" s="16" t="s">
        <v>32</v>
      </c>
      <c r="AX233" s="16" t="s">
        <v>76</v>
      </c>
      <c r="AY233" s="285" t="s">
        <v>138</v>
      </c>
    </row>
    <row r="234" s="13" customFormat="1">
      <c r="A234" s="13"/>
      <c r="B234" s="232"/>
      <c r="C234" s="233"/>
      <c r="D234" s="234" t="s">
        <v>147</v>
      </c>
      <c r="E234" s="235" t="s">
        <v>1</v>
      </c>
      <c r="F234" s="236" t="s">
        <v>1063</v>
      </c>
      <c r="G234" s="233"/>
      <c r="H234" s="237">
        <v>112.5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147</v>
      </c>
      <c r="AU234" s="243" t="s">
        <v>86</v>
      </c>
      <c r="AV234" s="13" t="s">
        <v>86</v>
      </c>
      <c r="AW234" s="13" t="s">
        <v>32</v>
      </c>
      <c r="AX234" s="13" t="s">
        <v>76</v>
      </c>
      <c r="AY234" s="243" t="s">
        <v>138</v>
      </c>
    </row>
    <row r="235" s="16" customFormat="1">
      <c r="A235" s="16"/>
      <c r="B235" s="275"/>
      <c r="C235" s="276"/>
      <c r="D235" s="234" t="s">
        <v>147</v>
      </c>
      <c r="E235" s="277" t="s">
        <v>1</v>
      </c>
      <c r="F235" s="278" t="s">
        <v>317</v>
      </c>
      <c r="G235" s="276"/>
      <c r="H235" s="279">
        <v>112.5</v>
      </c>
      <c r="I235" s="280"/>
      <c r="J235" s="276"/>
      <c r="K235" s="276"/>
      <c r="L235" s="281"/>
      <c r="M235" s="282"/>
      <c r="N235" s="283"/>
      <c r="O235" s="283"/>
      <c r="P235" s="283"/>
      <c r="Q235" s="283"/>
      <c r="R235" s="283"/>
      <c r="S235" s="283"/>
      <c r="T235" s="284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85" t="s">
        <v>147</v>
      </c>
      <c r="AU235" s="285" t="s">
        <v>86</v>
      </c>
      <c r="AV235" s="16" t="s">
        <v>156</v>
      </c>
      <c r="AW235" s="16" t="s">
        <v>32</v>
      </c>
      <c r="AX235" s="16" t="s">
        <v>76</v>
      </c>
      <c r="AY235" s="285" t="s">
        <v>138</v>
      </c>
    </row>
    <row r="236" s="14" customFormat="1">
      <c r="A236" s="14"/>
      <c r="B236" s="244"/>
      <c r="C236" s="245"/>
      <c r="D236" s="234" t="s">
        <v>147</v>
      </c>
      <c r="E236" s="246" t="s">
        <v>1</v>
      </c>
      <c r="F236" s="247" t="s">
        <v>150</v>
      </c>
      <c r="G236" s="245"/>
      <c r="H236" s="248">
        <v>504.15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147</v>
      </c>
      <c r="AU236" s="254" t="s">
        <v>86</v>
      </c>
      <c r="AV236" s="14" t="s">
        <v>145</v>
      </c>
      <c r="AW236" s="14" t="s">
        <v>32</v>
      </c>
      <c r="AX236" s="14" t="s">
        <v>84</v>
      </c>
      <c r="AY236" s="254" t="s">
        <v>138</v>
      </c>
    </row>
    <row r="237" s="2" customFormat="1" ht="24.15" customHeight="1">
      <c r="A237" s="39"/>
      <c r="B237" s="40"/>
      <c r="C237" s="255" t="s">
        <v>415</v>
      </c>
      <c r="D237" s="255" t="s">
        <v>208</v>
      </c>
      <c r="E237" s="256" t="s">
        <v>1064</v>
      </c>
      <c r="F237" s="257" t="s">
        <v>1065</v>
      </c>
      <c r="G237" s="258" t="s">
        <v>204</v>
      </c>
      <c r="H237" s="259">
        <v>403.051</v>
      </c>
      <c r="I237" s="260"/>
      <c r="J237" s="261">
        <f>ROUND(I237*H237,2)</f>
        <v>0</v>
      </c>
      <c r="K237" s="257" t="s">
        <v>144</v>
      </c>
      <c r="L237" s="262"/>
      <c r="M237" s="263" t="s">
        <v>1</v>
      </c>
      <c r="N237" s="264" t="s">
        <v>41</v>
      </c>
      <c r="O237" s="92"/>
      <c r="P237" s="228">
        <f>O237*H237</f>
        <v>0</v>
      </c>
      <c r="Q237" s="228">
        <v>0.0001</v>
      </c>
      <c r="R237" s="228">
        <f>Q237*H237</f>
        <v>0.040305100000000008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181</v>
      </c>
      <c r="AT237" s="230" t="s">
        <v>208</v>
      </c>
      <c r="AU237" s="230" t="s">
        <v>86</v>
      </c>
      <c r="AY237" s="18" t="s">
        <v>138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84</v>
      </c>
      <c r="BK237" s="231">
        <f>ROUND(I237*H237,2)</f>
        <v>0</v>
      </c>
      <c r="BL237" s="18" t="s">
        <v>145</v>
      </c>
      <c r="BM237" s="230" t="s">
        <v>1066</v>
      </c>
    </row>
    <row r="238" s="15" customFormat="1">
      <c r="A238" s="15"/>
      <c r="B238" s="265"/>
      <c r="C238" s="266"/>
      <c r="D238" s="234" t="s">
        <v>147</v>
      </c>
      <c r="E238" s="267" t="s">
        <v>1</v>
      </c>
      <c r="F238" s="268" t="s">
        <v>1051</v>
      </c>
      <c r="G238" s="266"/>
      <c r="H238" s="267" t="s">
        <v>1</v>
      </c>
      <c r="I238" s="269"/>
      <c r="J238" s="266"/>
      <c r="K238" s="266"/>
      <c r="L238" s="270"/>
      <c r="M238" s="271"/>
      <c r="N238" s="272"/>
      <c r="O238" s="272"/>
      <c r="P238" s="272"/>
      <c r="Q238" s="272"/>
      <c r="R238" s="272"/>
      <c r="S238" s="272"/>
      <c r="T238" s="27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4" t="s">
        <v>147</v>
      </c>
      <c r="AU238" s="274" t="s">
        <v>86</v>
      </c>
      <c r="AV238" s="15" t="s">
        <v>84</v>
      </c>
      <c r="AW238" s="15" t="s">
        <v>32</v>
      </c>
      <c r="AX238" s="15" t="s">
        <v>76</v>
      </c>
      <c r="AY238" s="274" t="s">
        <v>138</v>
      </c>
    </row>
    <row r="239" s="13" customFormat="1">
      <c r="A239" s="13"/>
      <c r="B239" s="232"/>
      <c r="C239" s="233"/>
      <c r="D239" s="234" t="s">
        <v>147</v>
      </c>
      <c r="E239" s="235" t="s">
        <v>1</v>
      </c>
      <c r="F239" s="236" t="s">
        <v>1067</v>
      </c>
      <c r="G239" s="233"/>
      <c r="H239" s="237">
        <v>52.8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147</v>
      </c>
      <c r="AU239" s="243" t="s">
        <v>86</v>
      </c>
      <c r="AV239" s="13" t="s">
        <v>86</v>
      </c>
      <c r="AW239" s="13" t="s">
        <v>32</v>
      </c>
      <c r="AX239" s="13" t="s">
        <v>76</v>
      </c>
      <c r="AY239" s="243" t="s">
        <v>138</v>
      </c>
    </row>
    <row r="240" s="13" customFormat="1">
      <c r="A240" s="13"/>
      <c r="B240" s="232"/>
      <c r="C240" s="233"/>
      <c r="D240" s="234" t="s">
        <v>147</v>
      </c>
      <c r="E240" s="235" t="s">
        <v>1</v>
      </c>
      <c r="F240" s="236" t="s">
        <v>1068</v>
      </c>
      <c r="G240" s="233"/>
      <c r="H240" s="237">
        <v>6.6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147</v>
      </c>
      <c r="AU240" s="243" t="s">
        <v>86</v>
      </c>
      <c r="AV240" s="13" t="s">
        <v>86</v>
      </c>
      <c r="AW240" s="13" t="s">
        <v>32</v>
      </c>
      <c r="AX240" s="13" t="s">
        <v>76</v>
      </c>
      <c r="AY240" s="243" t="s">
        <v>138</v>
      </c>
    </row>
    <row r="241" s="13" customFormat="1">
      <c r="A241" s="13"/>
      <c r="B241" s="232"/>
      <c r="C241" s="233"/>
      <c r="D241" s="234" t="s">
        <v>147</v>
      </c>
      <c r="E241" s="235" t="s">
        <v>1</v>
      </c>
      <c r="F241" s="236" t="s">
        <v>1069</v>
      </c>
      <c r="G241" s="233"/>
      <c r="H241" s="237">
        <v>5.39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147</v>
      </c>
      <c r="AU241" s="243" t="s">
        <v>86</v>
      </c>
      <c r="AV241" s="13" t="s">
        <v>86</v>
      </c>
      <c r="AW241" s="13" t="s">
        <v>32</v>
      </c>
      <c r="AX241" s="13" t="s">
        <v>76</v>
      </c>
      <c r="AY241" s="243" t="s">
        <v>138</v>
      </c>
    </row>
    <row r="242" s="13" customFormat="1">
      <c r="A242" s="13"/>
      <c r="B242" s="232"/>
      <c r="C242" s="233"/>
      <c r="D242" s="234" t="s">
        <v>147</v>
      </c>
      <c r="E242" s="235" t="s">
        <v>1</v>
      </c>
      <c r="F242" s="236" t="s">
        <v>1070</v>
      </c>
      <c r="G242" s="233"/>
      <c r="H242" s="237">
        <v>26.4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147</v>
      </c>
      <c r="AU242" s="243" t="s">
        <v>86</v>
      </c>
      <c r="AV242" s="13" t="s">
        <v>86</v>
      </c>
      <c r="AW242" s="13" t="s">
        <v>32</v>
      </c>
      <c r="AX242" s="13" t="s">
        <v>76</v>
      </c>
      <c r="AY242" s="243" t="s">
        <v>138</v>
      </c>
    </row>
    <row r="243" s="13" customFormat="1">
      <c r="A243" s="13"/>
      <c r="B243" s="232"/>
      <c r="C243" s="233"/>
      <c r="D243" s="234" t="s">
        <v>147</v>
      </c>
      <c r="E243" s="235" t="s">
        <v>1</v>
      </c>
      <c r="F243" s="236" t="s">
        <v>1071</v>
      </c>
      <c r="G243" s="233"/>
      <c r="H243" s="237">
        <v>13.2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147</v>
      </c>
      <c r="AU243" s="243" t="s">
        <v>86</v>
      </c>
      <c r="AV243" s="13" t="s">
        <v>86</v>
      </c>
      <c r="AW243" s="13" t="s">
        <v>32</v>
      </c>
      <c r="AX243" s="13" t="s">
        <v>76</v>
      </c>
      <c r="AY243" s="243" t="s">
        <v>138</v>
      </c>
    </row>
    <row r="244" s="13" customFormat="1">
      <c r="A244" s="13"/>
      <c r="B244" s="232"/>
      <c r="C244" s="233"/>
      <c r="D244" s="234" t="s">
        <v>147</v>
      </c>
      <c r="E244" s="235" t="s">
        <v>1</v>
      </c>
      <c r="F244" s="236" t="s">
        <v>1072</v>
      </c>
      <c r="G244" s="233"/>
      <c r="H244" s="237">
        <v>3.3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147</v>
      </c>
      <c r="AU244" s="243" t="s">
        <v>86</v>
      </c>
      <c r="AV244" s="13" t="s">
        <v>86</v>
      </c>
      <c r="AW244" s="13" t="s">
        <v>32</v>
      </c>
      <c r="AX244" s="13" t="s">
        <v>76</v>
      </c>
      <c r="AY244" s="243" t="s">
        <v>138</v>
      </c>
    </row>
    <row r="245" s="13" customFormat="1">
      <c r="A245" s="13"/>
      <c r="B245" s="232"/>
      <c r="C245" s="233"/>
      <c r="D245" s="234" t="s">
        <v>147</v>
      </c>
      <c r="E245" s="235" t="s">
        <v>1</v>
      </c>
      <c r="F245" s="236" t="s">
        <v>1073</v>
      </c>
      <c r="G245" s="233"/>
      <c r="H245" s="237">
        <v>4.95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147</v>
      </c>
      <c r="AU245" s="243" t="s">
        <v>86</v>
      </c>
      <c r="AV245" s="13" t="s">
        <v>86</v>
      </c>
      <c r="AW245" s="13" t="s">
        <v>32</v>
      </c>
      <c r="AX245" s="13" t="s">
        <v>76</v>
      </c>
      <c r="AY245" s="243" t="s">
        <v>138</v>
      </c>
    </row>
    <row r="246" s="13" customFormat="1">
      <c r="A246" s="13"/>
      <c r="B246" s="232"/>
      <c r="C246" s="233"/>
      <c r="D246" s="234" t="s">
        <v>147</v>
      </c>
      <c r="E246" s="235" t="s">
        <v>1</v>
      </c>
      <c r="F246" s="236" t="s">
        <v>1074</v>
      </c>
      <c r="G246" s="233"/>
      <c r="H246" s="237">
        <v>14.85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147</v>
      </c>
      <c r="AU246" s="243" t="s">
        <v>86</v>
      </c>
      <c r="AV246" s="13" t="s">
        <v>86</v>
      </c>
      <c r="AW246" s="13" t="s">
        <v>32</v>
      </c>
      <c r="AX246" s="13" t="s">
        <v>76</v>
      </c>
      <c r="AY246" s="243" t="s">
        <v>138</v>
      </c>
    </row>
    <row r="247" s="13" customFormat="1">
      <c r="A247" s="13"/>
      <c r="B247" s="232"/>
      <c r="C247" s="233"/>
      <c r="D247" s="234" t="s">
        <v>147</v>
      </c>
      <c r="E247" s="235" t="s">
        <v>1</v>
      </c>
      <c r="F247" s="236" t="s">
        <v>1074</v>
      </c>
      <c r="G247" s="233"/>
      <c r="H247" s="237">
        <v>14.85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147</v>
      </c>
      <c r="AU247" s="243" t="s">
        <v>86</v>
      </c>
      <c r="AV247" s="13" t="s">
        <v>86</v>
      </c>
      <c r="AW247" s="13" t="s">
        <v>32</v>
      </c>
      <c r="AX247" s="13" t="s">
        <v>76</v>
      </c>
      <c r="AY247" s="243" t="s">
        <v>138</v>
      </c>
    </row>
    <row r="248" s="13" customFormat="1">
      <c r="A248" s="13"/>
      <c r="B248" s="232"/>
      <c r="C248" s="233"/>
      <c r="D248" s="234" t="s">
        <v>147</v>
      </c>
      <c r="E248" s="235" t="s">
        <v>1</v>
      </c>
      <c r="F248" s="236" t="s">
        <v>1071</v>
      </c>
      <c r="G248" s="233"/>
      <c r="H248" s="237">
        <v>13.2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147</v>
      </c>
      <c r="AU248" s="243" t="s">
        <v>86</v>
      </c>
      <c r="AV248" s="13" t="s">
        <v>86</v>
      </c>
      <c r="AW248" s="13" t="s">
        <v>32</v>
      </c>
      <c r="AX248" s="13" t="s">
        <v>76</v>
      </c>
      <c r="AY248" s="243" t="s">
        <v>138</v>
      </c>
    </row>
    <row r="249" s="13" customFormat="1">
      <c r="A249" s="13"/>
      <c r="B249" s="232"/>
      <c r="C249" s="233"/>
      <c r="D249" s="234" t="s">
        <v>147</v>
      </c>
      <c r="E249" s="235" t="s">
        <v>1</v>
      </c>
      <c r="F249" s="236" t="s">
        <v>1071</v>
      </c>
      <c r="G249" s="233"/>
      <c r="H249" s="237">
        <v>13.2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147</v>
      </c>
      <c r="AU249" s="243" t="s">
        <v>86</v>
      </c>
      <c r="AV249" s="13" t="s">
        <v>86</v>
      </c>
      <c r="AW249" s="13" t="s">
        <v>32</v>
      </c>
      <c r="AX249" s="13" t="s">
        <v>76</v>
      </c>
      <c r="AY249" s="243" t="s">
        <v>138</v>
      </c>
    </row>
    <row r="250" s="13" customFormat="1">
      <c r="A250" s="13"/>
      <c r="B250" s="232"/>
      <c r="C250" s="233"/>
      <c r="D250" s="234" t="s">
        <v>147</v>
      </c>
      <c r="E250" s="235" t="s">
        <v>1</v>
      </c>
      <c r="F250" s="236" t="s">
        <v>1070</v>
      </c>
      <c r="G250" s="233"/>
      <c r="H250" s="237">
        <v>26.4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147</v>
      </c>
      <c r="AU250" s="243" t="s">
        <v>86</v>
      </c>
      <c r="AV250" s="13" t="s">
        <v>86</v>
      </c>
      <c r="AW250" s="13" t="s">
        <v>32</v>
      </c>
      <c r="AX250" s="13" t="s">
        <v>76</v>
      </c>
      <c r="AY250" s="243" t="s">
        <v>138</v>
      </c>
    </row>
    <row r="251" s="13" customFormat="1">
      <c r="A251" s="13"/>
      <c r="B251" s="232"/>
      <c r="C251" s="233"/>
      <c r="D251" s="234" t="s">
        <v>147</v>
      </c>
      <c r="E251" s="235" t="s">
        <v>1</v>
      </c>
      <c r="F251" s="236" t="s">
        <v>1075</v>
      </c>
      <c r="G251" s="233"/>
      <c r="H251" s="237">
        <v>26.4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147</v>
      </c>
      <c r="AU251" s="243" t="s">
        <v>86</v>
      </c>
      <c r="AV251" s="13" t="s">
        <v>86</v>
      </c>
      <c r="AW251" s="13" t="s">
        <v>32</v>
      </c>
      <c r="AX251" s="13" t="s">
        <v>76</v>
      </c>
      <c r="AY251" s="243" t="s">
        <v>138</v>
      </c>
    </row>
    <row r="252" s="13" customFormat="1">
      <c r="A252" s="13"/>
      <c r="B252" s="232"/>
      <c r="C252" s="233"/>
      <c r="D252" s="234" t="s">
        <v>147</v>
      </c>
      <c r="E252" s="235" t="s">
        <v>1</v>
      </c>
      <c r="F252" s="236" t="s">
        <v>1076</v>
      </c>
      <c r="G252" s="233"/>
      <c r="H252" s="237">
        <v>4.62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147</v>
      </c>
      <c r="AU252" s="243" t="s">
        <v>86</v>
      </c>
      <c r="AV252" s="13" t="s">
        <v>86</v>
      </c>
      <c r="AW252" s="13" t="s">
        <v>32</v>
      </c>
      <c r="AX252" s="13" t="s">
        <v>76</v>
      </c>
      <c r="AY252" s="243" t="s">
        <v>138</v>
      </c>
    </row>
    <row r="253" s="13" customFormat="1">
      <c r="A253" s="13"/>
      <c r="B253" s="232"/>
      <c r="C253" s="233"/>
      <c r="D253" s="234" t="s">
        <v>147</v>
      </c>
      <c r="E253" s="235" t="s">
        <v>1</v>
      </c>
      <c r="F253" s="236" t="s">
        <v>1077</v>
      </c>
      <c r="G253" s="233"/>
      <c r="H253" s="237">
        <v>9.9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147</v>
      </c>
      <c r="AU253" s="243" t="s">
        <v>86</v>
      </c>
      <c r="AV253" s="13" t="s">
        <v>86</v>
      </c>
      <c r="AW253" s="13" t="s">
        <v>32</v>
      </c>
      <c r="AX253" s="13" t="s">
        <v>76</v>
      </c>
      <c r="AY253" s="243" t="s">
        <v>138</v>
      </c>
    </row>
    <row r="254" s="13" customFormat="1">
      <c r="A254" s="13"/>
      <c r="B254" s="232"/>
      <c r="C254" s="233"/>
      <c r="D254" s="234" t="s">
        <v>147</v>
      </c>
      <c r="E254" s="235" t="s">
        <v>1</v>
      </c>
      <c r="F254" s="236" t="s">
        <v>1078</v>
      </c>
      <c r="G254" s="233"/>
      <c r="H254" s="237">
        <v>6.6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147</v>
      </c>
      <c r="AU254" s="243" t="s">
        <v>86</v>
      </c>
      <c r="AV254" s="13" t="s">
        <v>86</v>
      </c>
      <c r="AW254" s="13" t="s">
        <v>32</v>
      </c>
      <c r="AX254" s="13" t="s">
        <v>76</v>
      </c>
      <c r="AY254" s="243" t="s">
        <v>138</v>
      </c>
    </row>
    <row r="255" s="16" customFormat="1">
      <c r="A255" s="16"/>
      <c r="B255" s="275"/>
      <c r="C255" s="276"/>
      <c r="D255" s="234" t="s">
        <v>147</v>
      </c>
      <c r="E255" s="277" t="s">
        <v>1</v>
      </c>
      <c r="F255" s="278" t="s">
        <v>317</v>
      </c>
      <c r="G255" s="276"/>
      <c r="H255" s="279">
        <v>242.66</v>
      </c>
      <c r="I255" s="280"/>
      <c r="J255" s="276"/>
      <c r="K255" s="276"/>
      <c r="L255" s="281"/>
      <c r="M255" s="282"/>
      <c r="N255" s="283"/>
      <c r="O255" s="283"/>
      <c r="P255" s="283"/>
      <c r="Q255" s="283"/>
      <c r="R255" s="283"/>
      <c r="S255" s="283"/>
      <c r="T255" s="28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85" t="s">
        <v>147</v>
      </c>
      <c r="AU255" s="285" t="s">
        <v>86</v>
      </c>
      <c r="AV255" s="16" t="s">
        <v>156</v>
      </c>
      <c r="AW255" s="16" t="s">
        <v>32</v>
      </c>
      <c r="AX255" s="16" t="s">
        <v>76</v>
      </c>
      <c r="AY255" s="285" t="s">
        <v>138</v>
      </c>
    </row>
    <row r="256" s="13" customFormat="1">
      <c r="A256" s="13"/>
      <c r="B256" s="232"/>
      <c r="C256" s="233"/>
      <c r="D256" s="234" t="s">
        <v>147</v>
      </c>
      <c r="E256" s="235" t="s">
        <v>1</v>
      </c>
      <c r="F256" s="236" t="s">
        <v>1079</v>
      </c>
      <c r="G256" s="233"/>
      <c r="H256" s="237">
        <v>123.75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147</v>
      </c>
      <c r="AU256" s="243" t="s">
        <v>86</v>
      </c>
      <c r="AV256" s="13" t="s">
        <v>86</v>
      </c>
      <c r="AW256" s="13" t="s">
        <v>32</v>
      </c>
      <c r="AX256" s="13" t="s">
        <v>76</v>
      </c>
      <c r="AY256" s="243" t="s">
        <v>138</v>
      </c>
    </row>
    <row r="257" s="16" customFormat="1">
      <c r="A257" s="16"/>
      <c r="B257" s="275"/>
      <c r="C257" s="276"/>
      <c r="D257" s="234" t="s">
        <v>147</v>
      </c>
      <c r="E257" s="277" t="s">
        <v>1</v>
      </c>
      <c r="F257" s="278" t="s">
        <v>317</v>
      </c>
      <c r="G257" s="276"/>
      <c r="H257" s="279">
        <v>123.75</v>
      </c>
      <c r="I257" s="280"/>
      <c r="J257" s="276"/>
      <c r="K257" s="276"/>
      <c r="L257" s="281"/>
      <c r="M257" s="282"/>
      <c r="N257" s="283"/>
      <c r="O257" s="283"/>
      <c r="P257" s="283"/>
      <c r="Q257" s="283"/>
      <c r="R257" s="283"/>
      <c r="S257" s="283"/>
      <c r="T257" s="284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85" t="s">
        <v>147</v>
      </c>
      <c r="AU257" s="285" t="s">
        <v>86</v>
      </c>
      <c r="AV257" s="16" t="s">
        <v>156</v>
      </c>
      <c r="AW257" s="16" t="s">
        <v>32</v>
      </c>
      <c r="AX257" s="16" t="s">
        <v>76</v>
      </c>
      <c r="AY257" s="285" t="s">
        <v>138</v>
      </c>
    </row>
    <row r="258" s="14" customFormat="1">
      <c r="A258" s="14"/>
      <c r="B258" s="244"/>
      <c r="C258" s="245"/>
      <c r="D258" s="234" t="s">
        <v>147</v>
      </c>
      <c r="E258" s="246" t="s">
        <v>1</v>
      </c>
      <c r="F258" s="247" t="s">
        <v>150</v>
      </c>
      <c r="G258" s="245"/>
      <c r="H258" s="248">
        <v>366.41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147</v>
      </c>
      <c r="AU258" s="254" t="s">
        <v>86</v>
      </c>
      <c r="AV258" s="14" t="s">
        <v>145</v>
      </c>
      <c r="AW258" s="14" t="s">
        <v>32</v>
      </c>
      <c r="AX258" s="14" t="s">
        <v>84</v>
      </c>
      <c r="AY258" s="254" t="s">
        <v>138</v>
      </c>
    </row>
    <row r="259" s="13" customFormat="1">
      <c r="A259" s="13"/>
      <c r="B259" s="232"/>
      <c r="C259" s="233"/>
      <c r="D259" s="234" t="s">
        <v>147</v>
      </c>
      <c r="E259" s="233"/>
      <c r="F259" s="236" t="s">
        <v>1080</v>
      </c>
      <c r="G259" s="233"/>
      <c r="H259" s="237">
        <v>403.051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147</v>
      </c>
      <c r="AU259" s="243" t="s">
        <v>86</v>
      </c>
      <c r="AV259" s="13" t="s">
        <v>86</v>
      </c>
      <c r="AW259" s="13" t="s">
        <v>4</v>
      </c>
      <c r="AX259" s="13" t="s">
        <v>84</v>
      </c>
      <c r="AY259" s="243" t="s">
        <v>138</v>
      </c>
    </row>
    <row r="260" s="2" customFormat="1" ht="24.15" customHeight="1">
      <c r="A260" s="39"/>
      <c r="B260" s="40"/>
      <c r="C260" s="255" t="s">
        <v>420</v>
      </c>
      <c r="D260" s="255" t="s">
        <v>208</v>
      </c>
      <c r="E260" s="256" t="s">
        <v>1081</v>
      </c>
      <c r="F260" s="257" t="s">
        <v>1082</v>
      </c>
      <c r="G260" s="258" t="s">
        <v>204</v>
      </c>
      <c r="H260" s="259">
        <v>206.971</v>
      </c>
      <c r="I260" s="260"/>
      <c r="J260" s="261">
        <f>ROUND(I260*H260,2)</f>
        <v>0</v>
      </c>
      <c r="K260" s="257" t="s">
        <v>144</v>
      </c>
      <c r="L260" s="262"/>
      <c r="M260" s="263" t="s">
        <v>1</v>
      </c>
      <c r="N260" s="264" t="s">
        <v>41</v>
      </c>
      <c r="O260" s="92"/>
      <c r="P260" s="228">
        <f>O260*H260</f>
        <v>0</v>
      </c>
      <c r="Q260" s="228">
        <v>0.0005</v>
      </c>
      <c r="R260" s="228">
        <f>Q260*H260</f>
        <v>0.10348550000000002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181</v>
      </c>
      <c r="AT260" s="230" t="s">
        <v>208</v>
      </c>
      <c r="AU260" s="230" t="s">
        <v>86</v>
      </c>
      <c r="AY260" s="18" t="s">
        <v>138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84</v>
      </c>
      <c r="BK260" s="231">
        <f>ROUND(I260*H260,2)</f>
        <v>0</v>
      </c>
      <c r="BL260" s="18" t="s">
        <v>145</v>
      </c>
      <c r="BM260" s="230" t="s">
        <v>1083</v>
      </c>
    </row>
    <row r="261" s="13" customFormat="1">
      <c r="A261" s="13"/>
      <c r="B261" s="232"/>
      <c r="C261" s="233"/>
      <c r="D261" s="234" t="s">
        <v>147</v>
      </c>
      <c r="E261" s="235" t="s">
        <v>1</v>
      </c>
      <c r="F261" s="236" t="s">
        <v>1084</v>
      </c>
      <c r="G261" s="233"/>
      <c r="H261" s="237">
        <v>83.6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147</v>
      </c>
      <c r="AU261" s="243" t="s">
        <v>86</v>
      </c>
      <c r="AV261" s="13" t="s">
        <v>86</v>
      </c>
      <c r="AW261" s="13" t="s">
        <v>32</v>
      </c>
      <c r="AX261" s="13" t="s">
        <v>76</v>
      </c>
      <c r="AY261" s="243" t="s">
        <v>138</v>
      </c>
    </row>
    <row r="262" s="15" customFormat="1">
      <c r="A262" s="15"/>
      <c r="B262" s="265"/>
      <c r="C262" s="266"/>
      <c r="D262" s="234" t="s">
        <v>147</v>
      </c>
      <c r="E262" s="267" t="s">
        <v>1</v>
      </c>
      <c r="F262" s="268" t="s">
        <v>1037</v>
      </c>
      <c r="G262" s="266"/>
      <c r="H262" s="267" t="s">
        <v>1</v>
      </c>
      <c r="I262" s="269"/>
      <c r="J262" s="266"/>
      <c r="K262" s="266"/>
      <c r="L262" s="270"/>
      <c r="M262" s="271"/>
      <c r="N262" s="272"/>
      <c r="O262" s="272"/>
      <c r="P262" s="272"/>
      <c r="Q262" s="272"/>
      <c r="R262" s="272"/>
      <c r="S262" s="272"/>
      <c r="T262" s="27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4" t="s">
        <v>147</v>
      </c>
      <c r="AU262" s="274" t="s">
        <v>86</v>
      </c>
      <c r="AV262" s="15" t="s">
        <v>84</v>
      </c>
      <c r="AW262" s="15" t="s">
        <v>32</v>
      </c>
      <c r="AX262" s="15" t="s">
        <v>76</v>
      </c>
      <c r="AY262" s="274" t="s">
        <v>138</v>
      </c>
    </row>
    <row r="263" s="13" customFormat="1">
      <c r="A263" s="13"/>
      <c r="B263" s="232"/>
      <c r="C263" s="233"/>
      <c r="D263" s="234" t="s">
        <v>147</v>
      </c>
      <c r="E263" s="235" t="s">
        <v>1</v>
      </c>
      <c r="F263" s="236" t="s">
        <v>1085</v>
      </c>
      <c r="G263" s="233"/>
      <c r="H263" s="237">
        <v>36.96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147</v>
      </c>
      <c r="AU263" s="243" t="s">
        <v>86</v>
      </c>
      <c r="AV263" s="13" t="s">
        <v>86</v>
      </c>
      <c r="AW263" s="13" t="s">
        <v>32</v>
      </c>
      <c r="AX263" s="13" t="s">
        <v>76</v>
      </c>
      <c r="AY263" s="243" t="s">
        <v>138</v>
      </c>
    </row>
    <row r="264" s="13" customFormat="1">
      <c r="A264" s="13"/>
      <c r="B264" s="232"/>
      <c r="C264" s="233"/>
      <c r="D264" s="234" t="s">
        <v>147</v>
      </c>
      <c r="E264" s="235" t="s">
        <v>1</v>
      </c>
      <c r="F264" s="236" t="s">
        <v>1072</v>
      </c>
      <c r="G264" s="233"/>
      <c r="H264" s="237">
        <v>3.3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147</v>
      </c>
      <c r="AU264" s="243" t="s">
        <v>86</v>
      </c>
      <c r="AV264" s="13" t="s">
        <v>86</v>
      </c>
      <c r="AW264" s="13" t="s">
        <v>32</v>
      </c>
      <c r="AX264" s="13" t="s">
        <v>76</v>
      </c>
      <c r="AY264" s="243" t="s">
        <v>138</v>
      </c>
    </row>
    <row r="265" s="13" customFormat="1">
      <c r="A265" s="13"/>
      <c r="B265" s="232"/>
      <c r="C265" s="233"/>
      <c r="D265" s="234" t="s">
        <v>147</v>
      </c>
      <c r="E265" s="235" t="s">
        <v>1</v>
      </c>
      <c r="F265" s="236" t="s">
        <v>1086</v>
      </c>
      <c r="G265" s="233"/>
      <c r="H265" s="237">
        <v>1.815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147</v>
      </c>
      <c r="AU265" s="243" t="s">
        <v>86</v>
      </c>
      <c r="AV265" s="13" t="s">
        <v>86</v>
      </c>
      <c r="AW265" s="13" t="s">
        <v>32</v>
      </c>
      <c r="AX265" s="13" t="s">
        <v>76</v>
      </c>
      <c r="AY265" s="243" t="s">
        <v>138</v>
      </c>
    </row>
    <row r="266" s="13" customFormat="1">
      <c r="A266" s="13"/>
      <c r="B266" s="232"/>
      <c r="C266" s="233"/>
      <c r="D266" s="234" t="s">
        <v>147</v>
      </c>
      <c r="E266" s="235" t="s">
        <v>1</v>
      </c>
      <c r="F266" s="236" t="s">
        <v>1087</v>
      </c>
      <c r="G266" s="233"/>
      <c r="H266" s="237">
        <v>5.28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147</v>
      </c>
      <c r="AU266" s="243" t="s">
        <v>86</v>
      </c>
      <c r="AV266" s="13" t="s">
        <v>86</v>
      </c>
      <c r="AW266" s="13" t="s">
        <v>32</v>
      </c>
      <c r="AX266" s="13" t="s">
        <v>76</v>
      </c>
      <c r="AY266" s="243" t="s">
        <v>138</v>
      </c>
    </row>
    <row r="267" s="13" customFormat="1">
      <c r="A267" s="13"/>
      <c r="B267" s="232"/>
      <c r="C267" s="233"/>
      <c r="D267" s="234" t="s">
        <v>147</v>
      </c>
      <c r="E267" s="235" t="s">
        <v>1</v>
      </c>
      <c r="F267" s="236" t="s">
        <v>1088</v>
      </c>
      <c r="G267" s="233"/>
      <c r="H267" s="237">
        <v>5.94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147</v>
      </c>
      <c r="AU267" s="243" t="s">
        <v>86</v>
      </c>
      <c r="AV267" s="13" t="s">
        <v>86</v>
      </c>
      <c r="AW267" s="13" t="s">
        <v>32</v>
      </c>
      <c r="AX267" s="13" t="s">
        <v>76</v>
      </c>
      <c r="AY267" s="243" t="s">
        <v>138</v>
      </c>
    </row>
    <row r="268" s="13" customFormat="1">
      <c r="A268" s="13"/>
      <c r="B268" s="232"/>
      <c r="C268" s="233"/>
      <c r="D268" s="234" t="s">
        <v>147</v>
      </c>
      <c r="E268" s="235" t="s">
        <v>1</v>
      </c>
      <c r="F268" s="236" t="s">
        <v>1089</v>
      </c>
      <c r="G268" s="233"/>
      <c r="H268" s="237">
        <v>2.31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147</v>
      </c>
      <c r="AU268" s="243" t="s">
        <v>86</v>
      </c>
      <c r="AV268" s="13" t="s">
        <v>86</v>
      </c>
      <c r="AW268" s="13" t="s">
        <v>32</v>
      </c>
      <c r="AX268" s="13" t="s">
        <v>76</v>
      </c>
      <c r="AY268" s="243" t="s">
        <v>138</v>
      </c>
    </row>
    <row r="269" s="13" customFormat="1">
      <c r="A269" s="13"/>
      <c r="B269" s="232"/>
      <c r="C269" s="233"/>
      <c r="D269" s="234" t="s">
        <v>147</v>
      </c>
      <c r="E269" s="235" t="s">
        <v>1</v>
      </c>
      <c r="F269" s="236" t="s">
        <v>1089</v>
      </c>
      <c r="G269" s="233"/>
      <c r="H269" s="237">
        <v>2.31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147</v>
      </c>
      <c r="AU269" s="243" t="s">
        <v>86</v>
      </c>
      <c r="AV269" s="13" t="s">
        <v>86</v>
      </c>
      <c r="AW269" s="13" t="s">
        <v>32</v>
      </c>
      <c r="AX269" s="13" t="s">
        <v>76</v>
      </c>
      <c r="AY269" s="243" t="s">
        <v>138</v>
      </c>
    </row>
    <row r="270" s="13" customFormat="1">
      <c r="A270" s="13"/>
      <c r="B270" s="232"/>
      <c r="C270" s="233"/>
      <c r="D270" s="234" t="s">
        <v>147</v>
      </c>
      <c r="E270" s="235" t="s">
        <v>1</v>
      </c>
      <c r="F270" s="236" t="s">
        <v>1090</v>
      </c>
      <c r="G270" s="233"/>
      <c r="H270" s="237">
        <v>7.92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147</v>
      </c>
      <c r="AU270" s="243" t="s">
        <v>86</v>
      </c>
      <c r="AV270" s="13" t="s">
        <v>86</v>
      </c>
      <c r="AW270" s="13" t="s">
        <v>32</v>
      </c>
      <c r="AX270" s="13" t="s">
        <v>76</v>
      </c>
      <c r="AY270" s="243" t="s">
        <v>138</v>
      </c>
    </row>
    <row r="271" s="13" customFormat="1">
      <c r="A271" s="13"/>
      <c r="B271" s="232"/>
      <c r="C271" s="233"/>
      <c r="D271" s="234" t="s">
        <v>147</v>
      </c>
      <c r="E271" s="235" t="s">
        <v>1</v>
      </c>
      <c r="F271" s="236" t="s">
        <v>1091</v>
      </c>
      <c r="G271" s="233"/>
      <c r="H271" s="237">
        <v>4.95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147</v>
      </c>
      <c r="AU271" s="243" t="s">
        <v>86</v>
      </c>
      <c r="AV271" s="13" t="s">
        <v>86</v>
      </c>
      <c r="AW271" s="13" t="s">
        <v>32</v>
      </c>
      <c r="AX271" s="13" t="s">
        <v>76</v>
      </c>
      <c r="AY271" s="243" t="s">
        <v>138</v>
      </c>
    </row>
    <row r="272" s="13" customFormat="1">
      <c r="A272" s="13"/>
      <c r="B272" s="232"/>
      <c r="C272" s="233"/>
      <c r="D272" s="234" t="s">
        <v>147</v>
      </c>
      <c r="E272" s="235" t="s">
        <v>1</v>
      </c>
      <c r="F272" s="236" t="s">
        <v>1092</v>
      </c>
      <c r="G272" s="233"/>
      <c r="H272" s="237">
        <v>9.24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147</v>
      </c>
      <c r="AU272" s="243" t="s">
        <v>86</v>
      </c>
      <c r="AV272" s="13" t="s">
        <v>86</v>
      </c>
      <c r="AW272" s="13" t="s">
        <v>32</v>
      </c>
      <c r="AX272" s="13" t="s">
        <v>76</v>
      </c>
      <c r="AY272" s="243" t="s">
        <v>138</v>
      </c>
    </row>
    <row r="273" s="13" customFormat="1">
      <c r="A273" s="13"/>
      <c r="B273" s="232"/>
      <c r="C273" s="233"/>
      <c r="D273" s="234" t="s">
        <v>147</v>
      </c>
      <c r="E273" s="235" t="s">
        <v>1</v>
      </c>
      <c r="F273" s="236" t="s">
        <v>1088</v>
      </c>
      <c r="G273" s="233"/>
      <c r="H273" s="237">
        <v>5.94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147</v>
      </c>
      <c r="AU273" s="243" t="s">
        <v>86</v>
      </c>
      <c r="AV273" s="13" t="s">
        <v>86</v>
      </c>
      <c r="AW273" s="13" t="s">
        <v>32</v>
      </c>
      <c r="AX273" s="13" t="s">
        <v>76</v>
      </c>
      <c r="AY273" s="243" t="s">
        <v>138</v>
      </c>
    </row>
    <row r="274" s="13" customFormat="1">
      <c r="A274" s="13"/>
      <c r="B274" s="232"/>
      <c r="C274" s="233"/>
      <c r="D274" s="234" t="s">
        <v>147</v>
      </c>
      <c r="E274" s="235" t="s">
        <v>1</v>
      </c>
      <c r="F274" s="236" t="s">
        <v>1087</v>
      </c>
      <c r="G274" s="233"/>
      <c r="H274" s="237">
        <v>5.28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147</v>
      </c>
      <c r="AU274" s="243" t="s">
        <v>86</v>
      </c>
      <c r="AV274" s="13" t="s">
        <v>86</v>
      </c>
      <c r="AW274" s="13" t="s">
        <v>32</v>
      </c>
      <c r="AX274" s="13" t="s">
        <v>76</v>
      </c>
      <c r="AY274" s="243" t="s">
        <v>138</v>
      </c>
    </row>
    <row r="275" s="13" customFormat="1">
      <c r="A275" s="13"/>
      <c r="B275" s="232"/>
      <c r="C275" s="233"/>
      <c r="D275" s="234" t="s">
        <v>147</v>
      </c>
      <c r="E275" s="235" t="s">
        <v>1</v>
      </c>
      <c r="F275" s="236" t="s">
        <v>1093</v>
      </c>
      <c r="G275" s="233"/>
      <c r="H275" s="237">
        <v>1.65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147</v>
      </c>
      <c r="AU275" s="243" t="s">
        <v>86</v>
      </c>
      <c r="AV275" s="13" t="s">
        <v>86</v>
      </c>
      <c r="AW275" s="13" t="s">
        <v>32</v>
      </c>
      <c r="AX275" s="13" t="s">
        <v>76</v>
      </c>
      <c r="AY275" s="243" t="s">
        <v>138</v>
      </c>
    </row>
    <row r="276" s="13" customFormat="1">
      <c r="A276" s="13"/>
      <c r="B276" s="232"/>
      <c r="C276" s="233"/>
      <c r="D276" s="234" t="s">
        <v>147</v>
      </c>
      <c r="E276" s="235" t="s">
        <v>1</v>
      </c>
      <c r="F276" s="236" t="s">
        <v>1094</v>
      </c>
      <c r="G276" s="233"/>
      <c r="H276" s="237">
        <v>1.76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147</v>
      </c>
      <c r="AU276" s="243" t="s">
        <v>86</v>
      </c>
      <c r="AV276" s="13" t="s">
        <v>86</v>
      </c>
      <c r="AW276" s="13" t="s">
        <v>32</v>
      </c>
      <c r="AX276" s="13" t="s">
        <v>76</v>
      </c>
      <c r="AY276" s="243" t="s">
        <v>138</v>
      </c>
    </row>
    <row r="277" s="13" customFormat="1">
      <c r="A277" s="13"/>
      <c r="B277" s="232"/>
      <c r="C277" s="233"/>
      <c r="D277" s="234" t="s">
        <v>147</v>
      </c>
      <c r="E277" s="235" t="s">
        <v>1</v>
      </c>
      <c r="F277" s="236" t="s">
        <v>1095</v>
      </c>
      <c r="G277" s="233"/>
      <c r="H277" s="237">
        <v>4.95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147</v>
      </c>
      <c r="AU277" s="243" t="s">
        <v>86</v>
      </c>
      <c r="AV277" s="13" t="s">
        <v>86</v>
      </c>
      <c r="AW277" s="13" t="s">
        <v>32</v>
      </c>
      <c r="AX277" s="13" t="s">
        <v>76</v>
      </c>
      <c r="AY277" s="243" t="s">
        <v>138</v>
      </c>
    </row>
    <row r="278" s="13" customFormat="1">
      <c r="A278" s="13"/>
      <c r="B278" s="232"/>
      <c r="C278" s="233"/>
      <c r="D278" s="234" t="s">
        <v>147</v>
      </c>
      <c r="E278" s="235" t="s">
        <v>1</v>
      </c>
      <c r="F278" s="236" t="s">
        <v>1096</v>
      </c>
      <c r="G278" s="233"/>
      <c r="H278" s="237">
        <v>4.95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147</v>
      </c>
      <c r="AU278" s="243" t="s">
        <v>86</v>
      </c>
      <c r="AV278" s="13" t="s">
        <v>86</v>
      </c>
      <c r="AW278" s="13" t="s">
        <v>32</v>
      </c>
      <c r="AX278" s="13" t="s">
        <v>76</v>
      </c>
      <c r="AY278" s="243" t="s">
        <v>138</v>
      </c>
    </row>
    <row r="279" s="16" customFormat="1">
      <c r="A279" s="16"/>
      <c r="B279" s="275"/>
      <c r="C279" s="276"/>
      <c r="D279" s="234" t="s">
        <v>147</v>
      </c>
      <c r="E279" s="277" t="s">
        <v>1</v>
      </c>
      <c r="F279" s="278" t="s">
        <v>317</v>
      </c>
      <c r="G279" s="276"/>
      <c r="H279" s="279">
        <v>188.15499999999994</v>
      </c>
      <c r="I279" s="280"/>
      <c r="J279" s="276"/>
      <c r="K279" s="276"/>
      <c r="L279" s="281"/>
      <c r="M279" s="282"/>
      <c r="N279" s="283"/>
      <c r="O279" s="283"/>
      <c r="P279" s="283"/>
      <c r="Q279" s="283"/>
      <c r="R279" s="283"/>
      <c r="S279" s="283"/>
      <c r="T279" s="284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85" t="s">
        <v>147</v>
      </c>
      <c r="AU279" s="285" t="s">
        <v>86</v>
      </c>
      <c r="AV279" s="16" t="s">
        <v>156</v>
      </c>
      <c r="AW279" s="16" t="s">
        <v>32</v>
      </c>
      <c r="AX279" s="16" t="s">
        <v>76</v>
      </c>
      <c r="AY279" s="285" t="s">
        <v>138</v>
      </c>
    </row>
    <row r="280" s="14" customFormat="1">
      <c r="A280" s="14"/>
      <c r="B280" s="244"/>
      <c r="C280" s="245"/>
      <c r="D280" s="234" t="s">
        <v>147</v>
      </c>
      <c r="E280" s="246" t="s">
        <v>1</v>
      </c>
      <c r="F280" s="247" t="s">
        <v>150</v>
      </c>
      <c r="G280" s="245"/>
      <c r="H280" s="248">
        <v>188.15499999999994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147</v>
      </c>
      <c r="AU280" s="254" t="s">
        <v>86</v>
      </c>
      <c r="AV280" s="14" t="s">
        <v>145</v>
      </c>
      <c r="AW280" s="14" t="s">
        <v>32</v>
      </c>
      <c r="AX280" s="14" t="s">
        <v>84</v>
      </c>
      <c r="AY280" s="254" t="s">
        <v>138</v>
      </c>
    </row>
    <row r="281" s="13" customFormat="1">
      <c r="A281" s="13"/>
      <c r="B281" s="232"/>
      <c r="C281" s="233"/>
      <c r="D281" s="234" t="s">
        <v>147</v>
      </c>
      <c r="E281" s="233"/>
      <c r="F281" s="236" t="s">
        <v>1097</v>
      </c>
      <c r="G281" s="233"/>
      <c r="H281" s="237">
        <v>206.971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147</v>
      </c>
      <c r="AU281" s="243" t="s">
        <v>86</v>
      </c>
      <c r="AV281" s="13" t="s">
        <v>86</v>
      </c>
      <c r="AW281" s="13" t="s">
        <v>4</v>
      </c>
      <c r="AX281" s="13" t="s">
        <v>84</v>
      </c>
      <c r="AY281" s="243" t="s">
        <v>138</v>
      </c>
    </row>
    <row r="282" s="2" customFormat="1" ht="24.15" customHeight="1">
      <c r="A282" s="39"/>
      <c r="B282" s="40"/>
      <c r="C282" s="219" t="s">
        <v>432</v>
      </c>
      <c r="D282" s="219" t="s">
        <v>140</v>
      </c>
      <c r="E282" s="220" t="s">
        <v>1098</v>
      </c>
      <c r="F282" s="221" t="s">
        <v>1099</v>
      </c>
      <c r="G282" s="222" t="s">
        <v>143</v>
      </c>
      <c r="H282" s="223">
        <v>86.715</v>
      </c>
      <c r="I282" s="224"/>
      <c r="J282" s="225">
        <f>ROUND(I282*H282,2)</f>
        <v>0</v>
      </c>
      <c r="K282" s="221" t="s">
        <v>1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0.0057</v>
      </c>
      <c r="R282" s="228">
        <f>Q282*H282</f>
        <v>0.4942755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145</v>
      </c>
      <c r="AT282" s="230" t="s">
        <v>140</v>
      </c>
      <c r="AU282" s="230" t="s">
        <v>86</v>
      </c>
      <c r="AY282" s="18" t="s">
        <v>138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145</v>
      </c>
      <c r="BM282" s="230" t="s">
        <v>1100</v>
      </c>
    </row>
    <row r="283" s="13" customFormat="1">
      <c r="A283" s="13"/>
      <c r="B283" s="232"/>
      <c r="C283" s="233"/>
      <c r="D283" s="234" t="s">
        <v>147</v>
      </c>
      <c r="E283" s="235" t="s">
        <v>1</v>
      </c>
      <c r="F283" s="236" t="s">
        <v>368</v>
      </c>
      <c r="G283" s="233"/>
      <c r="H283" s="237">
        <v>86.265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147</v>
      </c>
      <c r="AU283" s="243" t="s">
        <v>86</v>
      </c>
      <c r="AV283" s="13" t="s">
        <v>86</v>
      </c>
      <c r="AW283" s="13" t="s">
        <v>32</v>
      </c>
      <c r="AX283" s="13" t="s">
        <v>76</v>
      </c>
      <c r="AY283" s="243" t="s">
        <v>138</v>
      </c>
    </row>
    <row r="284" s="13" customFormat="1">
      <c r="A284" s="13"/>
      <c r="B284" s="232"/>
      <c r="C284" s="233"/>
      <c r="D284" s="234" t="s">
        <v>147</v>
      </c>
      <c r="E284" s="235" t="s">
        <v>1</v>
      </c>
      <c r="F284" s="236" t="s">
        <v>369</v>
      </c>
      <c r="G284" s="233"/>
      <c r="H284" s="237">
        <v>-2.7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147</v>
      </c>
      <c r="AU284" s="243" t="s">
        <v>86</v>
      </c>
      <c r="AV284" s="13" t="s">
        <v>86</v>
      </c>
      <c r="AW284" s="13" t="s">
        <v>32</v>
      </c>
      <c r="AX284" s="13" t="s">
        <v>76</v>
      </c>
      <c r="AY284" s="243" t="s">
        <v>138</v>
      </c>
    </row>
    <row r="285" s="16" customFormat="1">
      <c r="A285" s="16"/>
      <c r="B285" s="275"/>
      <c r="C285" s="276"/>
      <c r="D285" s="234" t="s">
        <v>147</v>
      </c>
      <c r="E285" s="277" t="s">
        <v>1</v>
      </c>
      <c r="F285" s="278" t="s">
        <v>317</v>
      </c>
      <c r="G285" s="276"/>
      <c r="H285" s="279">
        <v>83.565</v>
      </c>
      <c r="I285" s="280"/>
      <c r="J285" s="276"/>
      <c r="K285" s="276"/>
      <c r="L285" s="281"/>
      <c r="M285" s="282"/>
      <c r="N285" s="283"/>
      <c r="O285" s="283"/>
      <c r="P285" s="283"/>
      <c r="Q285" s="283"/>
      <c r="R285" s="283"/>
      <c r="S285" s="283"/>
      <c r="T285" s="284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85" t="s">
        <v>147</v>
      </c>
      <c r="AU285" s="285" t="s">
        <v>86</v>
      </c>
      <c r="AV285" s="16" t="s">
        <v>156</v>
      </c>
      <c r="AW285" s="16" t="s">
        <v>32</v>
      </c>
      <c r="AX285" s="16" t="s">
        <v>76</v>
      </c>
      <c r="AY285" s="285" t="s">
        <v>138</v>
      </c>
    </row>
    <row r="286" s="13" customFormat="1">
      <c r="A286" s="13"/>
      <c r="B286" s="232"/>
      <c r="C286" s="233"/>
      <c r="D286" s="234" t="s">
        <v>147</v>
      </c>
      <c r="E286" s="235" t="s">
        <v>1</v>
      </c>
      <c r="F286" s="236" t="s">
        <v>1101</v>
      </c>
      <c r="G286" s="233"/>
      <c r="H286" s="237">
        <v>3.15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147</v>
      </c>
      <c r="AU286" s="243" t="s">
        <v>86</v>
      </c>
      <c r="AV286" s="13" t="s">
        <v>86</v>
      </c>
      <c r="AW286" s="13" t="s">
        <v>32</v>
      </c>
      <c r="AX286" s="13" t="s">
        <v>76</v>
      </c>
      <c r="AY286" s="243" t="s">
        <v>138</v>
      </c>
    </row>
    <row r="287" s="14" customFormat="1">
      <c r="A287" s="14"/>
      <c r="B287" s="244"/>
      <c r="C287" s="245"/>
      <c r="D287" s="234" t="s">
        <v>147</v>
      </c>
      <c r="E287" s="246" t="s">
        <v>1</v>
      </c>
      <c r="F287" s="247" t="s">
        <v>150</v>
      </c>
      <c r="G287" s="245"/>
      <c r="H287" s="248">
        <v>86.715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147</v>
      </c>
      <c r="AU287" s="254" t="s">
        <v>86</v>
      </c>
      <c r="AV287" s="14" t="s">
        <v>145</v>
      </c>
      <c r="AW287" s="14" t="s">
        <v>32</v>
      </c>
      <c r="AX287" s="14" t="s">
        <v>84</v>
      </c>
      <c r="AY287" s="254" t="s">
        <v>138</v>
      </c>
    </row>
    <row r="288" s="2" customFormat="1" ht="24.15" customHeight="1">
      <c r="A288" s="39"/>
      <c r="B288" s="40"/>
      <c r="C288" s="219" t="s">
        <v>436</v>
      </c>
      <c r="D288" s="219" t="s">
        <v>140</v>
      </c>
      <c r="E288" s="220" t="s">
        <v>1102</v>
      </c>
      <c r="F288" s="221" t="s">
        <v>1103</v>
      </c>
      <c r="G288" s="222" t="s">
        <v>143</v>
      </c>
      <c r="H288" s="223">
        <v>889.022</v>
      </c>
      <c r="I288" s="224"/>
      <c r="J288" s="225">
        <f>ROUND(I288*H288,2)</f>
        <v>0</v>
      </c>
      <c r="K288" s="221" t="s">
        <v>1</v>
      </c>
      <c r="L288" s="45"/>
      <c r="M288" s="226" t="s">
        <v>1</v>
      </c>
      <c r="N288" s="227" t="s">
        <v>41</v>
      </c>
      <c r="O288" s="92"/>
      <c r="P288" s="228">
        <f>O288*H288</f>
        <v>0</v>
      </c>
      <c r="Q288" s="228">
        <v>0.00182</v>
      </c>
      <c r="R288" s="228">
        <f>Q288*H288</f>
        <v>1.61802004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145</v>
      </c>
      <c r="AT288" s="230" t="s">
        <v>140</v>
      </c>
      <c r="AU288" s="230" t="s">
        <v>86</v>
      </c>
      <c r="AY288" s="18" t="s">
        <v>138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84</v>
      </c>
      <c r="BK288" s="231">
        <f>ROUND(I288*H288,2)</f>
        <v>0</v>
      </c>
      <c r="BL288" s="18" t="s">
        <v>145</v>
      </c>
      <c r="BM288" s="230" t="s">
        <v>1104</v>
      </c>
    </row>
    <row r="289" s="2" customFormat="1">
      <c r="A289" s="39"/>
      <c r="B289" s="40"/>
      <c r="C289" s="41"/>
      <c r="D289" s="234" t="s">
        <v>395</v>
      </c>
      <c r="E289" s="41"/>
      <c r="F289" s="286" t="s">
        <v>1105</v>
      </c>
      <c r="G289" s="41"/>
      <c r="H289" s="41"/>
      <c r="I289" s="287"/>
      <c r="J289" s="41"/>
      <c r="K289" s="41"/>
      <c r="L289" s="45"/>
      <c r="M289" s="288"/>
      <c r="N289" s="289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395</v>
      </c>
      <c r="AU289" s="18" t="s">
        <v>86</v>
      </c>
    </row>
    <row r="290" s="13" customFormat="1">
      <c r="A290" s="13"/>
      <c r="B290" s="232"/>
      <c r="C290" s="233"/>
      <c r="D290" s="234" t="s">
        <v>147</v>
      </c>
      <c r="E290" s="235" t="s">
        <v>1</v>
      </c>
      <c r="F290" s="236" t="s">
        <v>965</v>
      </c>
      <c r="G290" s="233"/>
      <c r="H290" s="237">
        <v>53.2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147</v>
      </c>
      <c r="AU290" s="243" t="s">
        <v>86</v>
      </c>
      <c r="AV290" s="13" t="s">
        <v>86</v>
      </c>
      <c r="AW290" s="13" t="s">
        <v>32</v>
      </c>
      <c r="AX290" s="13" t="s">
        <v>76</v>
      </c>
      <c r="AY290" s="243" t="s">
        <v>138</v>
      </c>
    </row>
    <row r="291" s="13" customFormat="1">
      <c r="A291" s="13"/>
      <c r="B291" s="232"/>
      <c r="C291" s="233"/>
      <c r="D291" s="234" t="s">
        <v>147</v>
      </c>
      <c r="E291" s="235" t="s">
        <v>1</v>
      </c>
      <c r="F291" s="236" t="s">
        <v>349</v>
      </c>
      <c r="G291" s="233"/>
      <c r="H291" s="237">
        <v>561.91999999999992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147</v>
      </c>
      <c r="AU291" s="243" t="s">
        <v>86</v>
      </c>
      <c r="AV291" s="13" t="s">
        <v>86</v>
      </c>
      <c r="AW291" s="13" t="s">
        <v>32</v>
      </c>
      <c r="AX291" s="13" t="s">
        <v>76</v>
      </c>
      <c r="AY291" s="243" t="s">
        <v>138</v>
      </c>
    </row>
    <row r="292" s="13" customFormat="1">
      <c r="A292" s="13"/>
      <c r="B292" s="232"/>
      <c r="C292" s="233"/>
      <c r="D292" s="234" t="s">
        <v>147</v>
      </c>
      <c r="E292" s="235" t="s">
        <v>1</v>
      </c>
      <c r="F292" s="236" t="s">
        <v>350</v>
      </c>
      <c r="G292" s="233"/>
      <c r="H292" s="237">
        <v>48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147</v>
      </c>
      <c r="AU292" s="243" t="s">
        <v>86</v>
      </c>
      <c r="AV292" s="13" t="s">
        <v>86</v>
      </c>
      <c r="AW292" s="13" t="s">
        <v>32</v>
      </c>
      <c r="AX292" s="13" t="s">
        <v>76</v>
      </c>
      <c r="AY292" s="243" t="s">
        <v>138</v>
      </c>
    </row>
    <row r="293" s="13" customFormat="1">
      <c r="A293" s="13"/>
      <c r="B293" s="232"/>
      <c r="C293" s="233"/>
      <c r="D293" s="234" t="s">
        <v>147</v>
      </c>
      <c r="E293" s="235" t="s">
        <v>1</v>
      </c>
      <c r="F293" s="236" t="s">
        <v>351</v>
      </c>
      <c r="G293" s="233"/>
      <c r="H293" s="237">
        <v>-117.893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147</v>
      </c>
      <c r="AU293" s="243" t="s">
        <v>86</v>
      </c>
      <c r="AV293" s="13" t="s">
        <v>86</v>
      </c>
      <c r="AW293" s="13" t="s">
        <v>32</v>
      </c>
      <c r="AX293" s="13" t="s">
        <v>76</v>
      </c>
      <c r="AY293" s="243" t="s">
        <v>138</v>
      </c>
    </row>
    <row r="294" s="13" customFormat="1">
      <c r="A294" s="13"/>
      <c r="B294" s="232"/>
      <c r="C294" s="233"/>
      <c r="D294" s="234" t="s">
        <v>147</v>
      </c>
      <c r="E294" s="235" t="s">
        <v>1</v>
      </c>
      <c r="F294" s="236" t="s">
        <v>352</v>
      </c>
      <c r="G294" s="233"/>
      <c r="H294" s="237">
        <v>34.560000000000004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147</v>
      </c>
      <c r="AU294" s="243" t="s">
        <v>86</v>
      </c>
      <c r="AV294" s="13" t="s">
        <v>86</v>
      </c>
      <c r="AW294" s="13" t="s">
        <v>32</v>
      </c>
      <c r="AX294" s="13" t="s">
        <v>76</v>
      </c>
      <c r="AY294" s="243" t="s">
        <v>138</v>
      </c>
    </row>
    <row r="295" s="13" customFormat="1">
      <c r="A295" s="13"/>
      <c r="B295" s="232"/>
      <c r="C295" s="233"/>
      <c r="D295" s="234" t="s">
        <v>147</v>
      </c>
      <c r="E295" s="235" t="s">
        <v>1</v>
      </c>
      <c r="F295" s="236" t="s">
        <v>353</v>
      </c>
      <c r="G295" s="233"/>
      <c r="H295" s="237">
        <v>3.6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147</v>
      </c>
      <c r="AU295" s="243" t="s">
        <v>86</v>
      </c>
      <c r="AV295" s="13" t="s">
        <v>86</v>
      </c>
      <c r="AW295" s="13" t="s">
        <v>32</v>
      </c>
      <c r="AX295" s="13" t="s">
        <v>76</v>
      </c>
      <c r="AY295" s="243" t="s">
        <v>138</v>
      </c>
    </row>
    <row r="296" s="13" customFormat="1">
      <c r="A296" s="13"/>
      <c r="B296" s="232"/>
      <c r="C296" s="233"/>
      <c r="D296" s="234" t="s">
        <v>147</v>
      </c>
      <c r="E296" s="235" t="s">
        <v>1</v>
      </c>
      <c r="F296" s="236" t="s">
        <v>354</v>
      </c>
      <c r="G296" s="233"/>
      <c r="H296" s="237">
        <v>1.9650000000000003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147</v>
      </c>
      <c r="AU296" s="243" t="s">
        <v>86</v>
      </c>
      <c r="AV296" s="13" t="s">
        <v>86</v>
      </c>
      <c r="AW296" s="13" t="s">
        <v>32</v>
      </c>
      <c r="AX296" s="13" t="s">
        <v>76</v>
      </c>
      <c r="AY296" s="243" t="s">
        <v>138</v>
      </c>
    </row>
    <row r="297" s="13" customFormat="1">
      <c r="A297" s="13"/>
      <c r="B297" s="232"/>
      <c r="C297" s="233"/>
      <c r="D297" s="234" t="s">
        <v>147</v>
      </c>
      <c r="E297" s="235" t="s">
        <v>1</v>
      </c>
      <c r="F297" s="236" t="s">
        <v>355</v>
      </c>
      <c r="G297" s="233"/>
      <c r="H297" s="237">
        <v>10.08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147</v>
      </c>
      <c r="AU297" s="243" t="s">
        <v>86</v>
      </c>
      <c r="AV297" s="13" t="s">
        <v>86</v>
      </c>
      <c r="AW297" s="13" t="s">
        <v>32</v>
      </c>
      <c r="AX297" s="13" t="s">
        <v>76</v>
      </c>
      <c r="AY297" s="243" t="s">
        <v>138</v>
      </c>
    </row>
    <row r="298" s="13" customFormat="1">
      <c r="A298" s="13"/>
      <c r="B298" s="232"/>
      <c r="C298" s="233"/>
      <c r="D298" s="234" t="s">
        <v>147</v>
      </c>
      <c r="E298" s="235" t="s">
        <v>1</v>
      </c>
      <c r="F298" s="236" t="s">
        <v>356</v>
      </c>
      <c r="G298" s="233"/>
      <c r="H298" s="237">
        <v>6.84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147</v>
      </c>
      <c r="AU298" s="243" t="s">
        <v>86</v>
      </c>
      <c r="AV298" s="13" t="s">
        <v>86</v>
      </c>
      <c r="AW298" s="13" t="s">
        <v>32</v>
      </c>
      <c r="AX298" s="13" t="s">
        <v>76</v>
      </c>
      <c r="AY298" s="243" t="s">
        <v>138</v>
      </c>
    </row>
    <row r="299" s="13" customFormat="1">
      <c r="A299" s="13"/>
      <c r="B299" s="232"/>
      <c r="C299" s="233"/>
      <c r="D299" s="234" t="s">
        <v>147</v>
      </c>
      <c r="E299" s="235" t="s">
        <v>1</v>
      </c>
      <c r="F299" s="236" t="s">
        <v>357</v>
      </c>
      <c r="G299" s="233"/>
      <c r="H299" s="237">
        <v>2.16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147</v>
      </c>
      <c r="AU299" s="243" t="s">
        <v>86</v>
      </c>
      <c r="AV299" s="13" t="s">
        <v>86</v>
      </c>
      <c r="AW299" s="13" t="s">
        <v>32</v>
      </c>
      <c r="AX299" s="13" t="s">
        <v>76</v>
      </c>
      <c r="AY299" s="243" t="s">
        <v>138</v>
      </c>
    </row>
    <row r="300" s="13" customFormat="1">
      <c r="A300" s="13"/>
      <c r="B300" s="232"/>
      <c r="C300" s="233"/>
      <c r="D300" s="234" t="s">
        <v>147</v>
      </c>
      <c r="E300" s="235" t="s">
        <v>1</v>
      </c>
      <c r="F300" s="236" t="s">
        <v>358</v>
      </c>
      <c r="G300" s="233"/>
      <c r="H300" s="237">
        <v>5.94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147</v>
      </c>
      <c r="AU300" s="243" t="s">
        <v>86</v>
      </c>
      <c r="AV300" s="13" t="s">
        <v>86</v>
      </c>
      <c r="AW300" s="13" t="s">
        <v>32</v>
      </c>
      <c r="AX300" s="13" t="s">
        <v>76</v>
      </c>
      <c r="AY300" s="243" t="s">
        <v>138</v>
      </c>
    </row>
    <row r="301" s="13" customFormat="1">
      <c r="A301" s="13"/>
      <c r="B301" s="232"/>
      <c r="C301" s="233"/>
      <c r="D301" s="234" t="s">
        <v>147</v>
      </c>
      <c r="E301" s="235" t="s">
        <v>1</v>
      </c>
      <c r="F301" s="236" t="s">
        <v>359</v>
      </c>
      <c r="G301" s="233"/>
      <c r="H301" s="237">
        <v>6.21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147</v>
      </c>
      <c r="AU301" s="243" t="s">
        <v>86</v>
      </c>
      <c r="AV301" s="13" t="s">
        <v>86</v>
      </c>
      <c r="AW301" s="13" t="s">
        <v>32</v>
      </c>
      <c r="AX301" s="13" t="s">
        <v>76</v>
      </c>
      <c r="AY301" s="243" t="s">
        <v>138</v>
      </c>
    </row>
    <row r="302" s="13" customFormat="1">
      <c r="A302" s="13"/>
      <c r="B302" s="232"/>
      <c r="C302" s="233"/>
      <c r="D302" s="234" t="s">
        <v>147</v>
      </c>
      <c r="E302" s="235" t="s">
        <v>1</v>
      </c>
      <c r="F302" s="236" t="s">
        <v>360</v>
      </c>
      <c r="G302" s="233"/>
      <c r="H302" s="237">
        <v>5.4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147</v>
      </c>
      <c r="AU302" s="243" t="s">
        <v>86</v>
      </c>
      <c r="AV302" s="13" t="s">
        <v>86</v>
      </c>
      <c r="AW302" s="13" t="s">
        <v>32</v>
      </c>
      <c r="AX302" s="13" t="s">
        <v>76</v>
      </c>
      <c r="AY302" s="243" t="s">
        <v>138</v>
      </c>
    </row>
    <row r="303" s="16" customFormat="1">
      <c r="A303" s="16"/>
      <c r="B303" s="275"/>
      <c r="C303" s="276"/>
      <c r="D303" s="234" t="s">
        <v>147</v>
      </c>
      <c r="E303" s="277" t="s">
        <v>1</v>
      </c>
      <c r="F303" s="278" t="s">
        <v>317</v>
      </c>
      <c r="G303" s="276"/>
      <c r="H303" s="279">
        <v>621.98200000000016</v>
      </c>
      <c r="I303" s="280"/>
      <c r="J303" s="276"/>
      <c r="K303" s="276"/>
      <c r="L303" s="281"/>
      <c r="M303" s="282"/>
      <c r="N303" s="283"/>
      <c r="O303" s="283"/>
      <c r="P303" s="283"/>
      <c r="Q303" s="283"/>
      <c r="R303" s="283"/>
      <c r="S303" s="283"/>
      <c r="T303" s="284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85" t="s">
        <v>147</v>
      </c>
      <c r="AU303" s="285" t="s">
        <v>86</v>
      </c>
      <c r="AV303" s="16" t="s">
        <v>156</v>
      </c>
      <c r="AW303" s="16" t="s">
        <v>32</v>
      </c>
      <c r="AX303" s="16" t="s">
        <v>76</v>
      </c>
      <c r="AY303" s="285" t="s">
        <v>138</v>
      </c>
    </row>
    <row r="304" s="13" customFormat="1">
      <c r="A304" s="13"/>
      <c r="B304" s="232"/>
      <c r="C304" s="233"/>
      <c r="D304" s="234" t="s">
        <v>147</v>
      </c>
      <c r="E304" s="235" t="s">
        <v>1</v>
      </c>
      <c r="F304" s="236" t="s">
        <v>361</v>
      </c>
      <c r="G304" s="233"/>
      <c r="H304" s="237">
        <v>256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147</v>
      </c>
      <c r="AU304" s="243" t="s">
        <v>86</v>
      </c>
      <c r="AV304" s="13" t="s">
        <v>86</v>
      </c>
      <c r="AW304" s="13" t="s">
        <v>32</v>
      </c>
      <c r="AX304" s="13" t="s">
        <v>76</v>
      </c>
      <c r="AY304" s="243" t="s">
        <v>138</v>
      </c>
    </row>
    <row r="305" s="13" customFormat="1">
      <c r="A305" s="13"/>
      <c r="B305" s="232"/>
      <c r="C305" s="233"/>
      <c r="D305" s="234" t="s">
        <v>147</v>
      </c>
      <c r="E305" s="235" t="s">
        <v>1</v>
      </c>
      <c r="F305" s="236" t="s">
        <v>362</v>
      </c>
      <c r="G305" s="233"/>
      <c r="H305" s="237">
        <v>-56.01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147</v>
      </c>
      <c r="AU305" s="243" t="s">
        <v>86</v>
      </c>
      <c r="AV305" s="13" t="s">
        <v>86</v>
      </c>
      <c r="AW305" s="13" t="s">
        <v>32</v>
      </c>
      <c r="AX305" s="13" t="s">
        <v>76</v>
      </c>
      <c r="AY305" s="243" t="s">
        <v>138</v>
      </c>
    </row>
    <row r="306" s="13" customFormat="1">
      <c r="A306" s="13"/>
      <c r="B306" s="232"/>
      <c r="C306" s="233"/>
      <c r="D306" s="234" t="s">
        <v>147</v>
      </c>
      <c r="E306" s="235" t="s">
        <v>1</v>
      </c>
      <c r="F306" s="236" t="s">
        <v>363</v>
      </c>
      <c r="G306" s="233"/>
      <c r="H306" s="237">
        <v>8.64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147</v>
      </c>
      <c r="AU306" s="243" t="s">
        <v>86</v>
      </c>
      <c r="AV306" s="13" t="s">
        <v>86</v>
      </c>
      <c r="AW306" s="13" t="s">
        <v>32</v>
      </c>
      <c r="AX306" s="13" t="s">
        <v>76</v>
      </c>
      <c r="AY306" s="243" t="s">
        <v>138</v>
      </c>
    </row>
    <row r="307" s="13" customFormat="1">
      <c r="A307" s="13"/>
      <c r="B307" s="232"/>
      <c r="C307" s="233"/>
      <c r="D307" s="234" t="s">
        <v>147</v>
      </c>
      <c r="E307" s="235" t="s">
        <v>1</v>
      </c>
      <c r="F307" s="236" t="s">
        <v>364</v>
      </c>
      <c r="G307" s="233"/>
      <c r="H307" s="237">
        <v>6.84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147</v>
      </c>
      <c r="AU307" s="243" t="s">
        <v>86</v>
      </c>
      <c r="AV307" s="13" t="s">
        <v>86</v>
      </c>
      <c r="AW307" s="13" t="s">
        <v>32</v>
      </c>
      <c r="AX307" s="13" t="s">
        <v>76</v>
      </c>
      <c r="AY307" s="243" t="s">
        <v>138</v>
      </c>
    </row>
    <row r="308" s="13" customFormat="1">
      <c r="A308" s="13"/>
      <c r="B308" s="232"/>
      <c r="C308" s="233"/>
      <c r="D308" s="234" t="s">
        <v>147</v>
      </c>
      <c r="E308" s="235" t="s">
        <v>1</v>
      </c>
      <c r="F308" s="236" t="s">
        <v>355</v>
      </c>
      <c r="G308" s="233"/>
      <c r="H308" s="237">
        <v>10.08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147</v>
      </c>
      <c r="AU308" s="243" t="s">
        <v>86</v>
      </c>
      <c r="AV308" s="13" t="s">
        <v>86</v>
      </c>
      <c r="AW308" s="13" t="s">
        <v>32</v>
      </c>
      <c r="AX308" s="13" t="s">
        <v>76</v>
      </c>
      <c r="AY308" s="243" t="s">
        <v>138</v>
      </c>
    </row>
    <row r="309" s="13" customFormat="1">
      <c r="A309" s="13"/>
      <c r="B309" s="232"/>
      <c r="C309" s="233"/>
      <c r="D309" s="234" t="s">
        <v>147</v>
      </c>
      <c r="E309" s="235" t="s">
        <v>1</v>
      </c>
      <c r="F309" s="236" t="s">
        <v>365</v>
      </c>
      <c r="G309" s="233"/>
      <c r="H309" s="237">
        <v>14.4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147</v>
      </c>
      <c r="AU309" s="243" t="s">
        <v>86</v>
      </c>
      <c r="AV309" s="13" t="s">
        <v>86</v>
      </c>
      <c r="AW309" s="13" t="s">
        <v>32</v>
      </c>
      <c r="AX309" s="13" t="s">
        <v>76</v>
      </c>
      <c r="AY309" s="243" t="s">
        <v>138</v>
      </c>
    </row>
    <row r="310" s="13" customFormat="1">
      <c r="A310" s="13"/>
      <c r="B310" s="232"/>
      <c r="C310" s="233"/>
      <c r="D310" s="234" t="s">
        <v>147</v>
      </c>
      <c r="E310" s="235" t="s">
        <v>1</v>
      </c>
      <c r="F310" s="236" t="s">
        <v>366</v>
      </c>
      <c r="G310" s="233"/>
      <c r="H310" s="237">
        <v>1.74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147</v>
      </c>
      <c r="AU310" s="243" t="s">
        <v>86</v>
      </c>
      <c r="AV310" s="13" t="s">
        <v>86</v>
      </c>
      <c r="AW310" s="13" t="s">
        <v>32</v>
      </c>
      <c r="AX310" s="13" t="s">
        <v>76</v>
      </c>
      <c r="AY310" s="243" t="s">
        <v>138</v>
      </c>
    </row>
    <row r="311" s="13" customFormat="1">
      <c r="A311" s="13"/>
      <c r="B311" s="232"/>
      <c r="C311" s="233"/>
      <c r="D311" s="234" t="s">
        <v>147</v>
      </c>
      <c r="E311" s="235" t="s">
        <v>1</v>
      </c>
      <c r="F311" s="236" t="s">
        <v>367</v>
      </c>
      <c r="G311" s="233"/>
      <c r="H311" s="237">
        <v>5.4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147</v>
      </c>
      <c r="AU311" s="243" t="s">
        <v>86</v>
      </c>
      <c r="AV311" s="13" t="s">
        <v>86</v>
      </c>
      <c r="AW311" s="13" t="s">
        <v>32</v>
      </c>
      <c r="AX311" s="13" t="s">
        <v>76</v>
      </c>
      <c r="AY311" s="243" t="s">
        <v>138</v>
      </c>
    </row>
    <row r="312" s="16" customFormat="1">
      <c r="A312" s="16"/>
      <c r="B312" s="275"/>
      <c r="C312" s="276"/>
      <c r="D312" s="234" t="s">
        <v>147</v>
      </c>
      <c r="E312" s="277" t="s">
        <v>1</v>
      </c>
      <c r="F312" s="278" t="s">
        <v>317</v>
      </c>
      <c r="G312" s="276"/>
      <c r="H312" s="279">
        <v>247.09000000000003</v>
      </c>
      <c r="I312" s="280"/>
      <c r="J312" s="276"/>
      <c r="K312" s="276"/>
      <c r="L312" s="281"/>
      <c r="M312" s="282"/>
      <c r="N312" s="283"/>
      <c r="O312" s="283"/>
      <c r="P312" s="283"/>
      <c r="Q312" s="283"/>
      <c r="R312" s="283"/>
      <c r="S312" s="283"/>
      <c r="T312" s="284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85" t="s">
        <v>147</v>
      </c>
      <c r="AU312" s="285" t="s">
        <v>86</v>
      </c>
      <c r="AV312" s="16" t="s">
        <v>156</v>
      </c>
      <c r="AW312" s="16" t="s">
        <v>32</v>
      </c>
      <c r="AX312" s="16" t="s">
        <v>76</v>
      </c>
      <c r="AY312" s="285" t="s">
        <v>138</v>
      </c>
    </row>
    <row r="313" s="13" customFormat="1">
      <c r="A313" s="13"/>
      <c r="B313" s="232"/>
      <c r="C313" s="233"/>
      <c r="D313" s="234" t="s">
        <v>147</v>
      </c>
      <c r="E313" s="235" t="s">
        <v>1</v>
      </c>
      <c r="F313" s="236" t="s">
        <v>372</v>
      </c>
      <c r="G313" s="233"/>
      <c r="H313" s="237">
        <v>19.95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147</v>
      </c>
      <c r="AU313" s="243" t="s">
        <v>86</v>
      </c>
      <c r="AV313" s="13" t="s">
        <v>86</v>
      </c>
      <c r="AW313" s="13" t="s">
        <v>32</v>
      </c>
      <c r="AX313" s="13" t="s">
        <v>76</v>
      </c>
      <c r="AY313" s="243" t="s">
        <v>138</v>
      </c>
    </row>
    <row r="314" s="16" customFormat="1">
      <c r="A314" s="16"/>
      <c r="B314" s="275"/>
      <c r="C314" s="276"/>
      <c r="D314" s="234" t="s">
        <v>147</v>
      </c>
      <c r="E314" s="277" t="s">
        <v>1</v>
      </c>
      <c r="F314" s="278" t="s">
        <v>317</v>
      </c>
      <c r="G314" s="276"/>
      <c r="H314" s="279">
        <v>19.95</v>
      </c>
      <c r="I314" s="280"/>
      <c r="J314" s="276"/>
      <c r="K314" s="276"/>
      <c r="L314" s="281"/>
      <c r="M314" s="282"/>
      <c r="N314" s="283"/>
      <c r="O314" s="283"/>
      <c r="P314" s="283"/>
      <c r="Q314" s="283"/>
      <c r="R314" s="283"/>
      <c r="S314" s="283"/>
      <c r="T314" s="284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85" t="s">
        <v>147</v>
      </c>
      <c r="AU314" s="285" t="s">
        <v>86</v>
      </c>
      <c r="AV314" s="16" t="s">
        <v>156</v>
      </c>
      <c r="AW314" s="16" t="s">
        <v>32</v>
      </c>
      <c r="AX314" s="16" t="s">
        <v>76</v>
      </c>
      <c r="AY314" s="285" t="s">
        <v>138</v>
      </c>
    </row>
    <row r="315" s="14" customFormat="1">
      <c r="A315" s="14"/>
      <c r="B315" s="244"/>
      <c r="C315" s="245"/>
      <c r="D315" s="234" t="s">
        <v>147</v>
      </c>
      <c r="E315" s="246" t="s">
        <v>1</v>
      </c>
      <c r="F315" s="247" t="s">
        <v>150</v>
      </c>
      <c r="G315" s="245"/>
      <c r="H315" s="248">
        <v>889.02200000000032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147</v>
      </c>
      <c r="AU315" s="254" t="s">
        <v>86</v>
      </c>
      <c r="AV315" s="14" t="s">
        <v>145</v>
      </c>
      <c r="AW315" s="14" t="s">
        <v>32</v>
      </c>
      <c r="AX315" s="14" t="s">
        <v>84</v>
      </c>
      <c r="AY315" s="254" t="s">
        <v>138</v>
      </c>
    </row>
    <row r="316" s="12" customFormat="1" ht="22.8" customHeight="1">
      <c r="A316" s="12"/>
      <c r="B316" s="203"/>
      <c r="C316" s="204"/>
      <c r="D316" s="205" t="s">
        <v>75</v>
      </c>
      <c r="E316" s="217" t="s">
        <v>559</v>
      </c>
      <c r="F316" s="217" t="s">
        <v>560</v>
      </c>
      <c r="G316" s="204"/>
      <c r="H316" s="204"/>
      <c r="I316" s="207"/>
      <c r="J316" s="218">
        <f>BK316</f>
        <v>0</v>
      </c>
      <c r="K316" s="204"/>
      <c r="L316" s="209"/>
      <c r="M316" s="210"/>
      <c r="N316" s="211"/>
      <c r="O316" s="211"/>
      <c r="P316" s="212">
        <f>SUM(P317:P319)</f>
        <v>0</v>
      </c>
      <c r="Q316" s="211"/>
      <c r="R316" s="212">
        <f>SUM(R317:R319)</f>
        <v>0</v>
      </c>
      <c r="S316" s="211"/>
      <c r="T316" s="213">
        <f>SUM(T317:T319)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84</v>
      </c>
      <c r="AT316" s="215" t="s">
        <v>75</v>
      </c>
      <c r="AU316" s="215" t="s">
        <v>84</v>
      </c>
      <c r="AY316" s="214" t="s">
        <v>138</v>
      </c>
      <c r="BK316" s="216">
        <f>SUM(BK317:BK319)</f>
        <v>0</v>
      </c>
    </row>
    <row r="317" s="2" customFormat="1" ht="21.75" customHeight="1">
      <c r="A317" s="39"/>
      <c r="B317" s="40"/>
      <c r="C317" s="219" t="s">
        <v>609</v>
      </c>
      <c r="D317" s="219" t="s">
        <v>140</v>
      </c>
      <c r="E317" s="220" t="s">
        <v>562</v>
      </c>
      <c r="F317" s="221" t="s">
        <v>563</v>
      </c>
      <c r="G317" s="222" t="s">
        <v>184</v>
      </c>
      <c r="H317" s="223">
        <v>29.384</v>
      </c>
      <c r="I317" s="224"/>
      <c r="J317" s="225">
        <f>ROUND(I317*H317,2)</f>
        <v>0</v>
      </c>
      <c r="K317" s="221" t="s">
        <v>144</v>
      </c>
      <c r="L317" s="45"/>
      <c r="M317" s="226" t="s">
        <v>1</v>
      </c>
      <c r="N317" s="227" t="s">
        <v>41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145</v>
      </c>
      <c r="AT317" s="230" t="s">
        <v>140</v>
      </c>
      <c r="AU317" s="230" t="s">
        <v>86</v>
      </c>
      <c r="AY317" s="18" t="s">
        <v>138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84</v>
      </c>
      <c r="BK317" s="231">
        <f>ROUND(I317*H317,2)</f>
        <v>0</v>
      </c>
      <c r="BL317" s="18" t="s">
        <v>145</v>
      </c>
      <c r="BM317" s="230" t="s">
        <v>564</v>
      </c>
    </row>
    <row r="318" s="2" customFormat="1" ht="24.15" customHeight="1">
      <c r="A318" s="39"/>
      <c r="B318" s="40"/>
      <c r="C318" s="219" t="s">
        <v>612</v>
      </c>
      <c r="D318" s="219" t="s">
        <v>140</v>
      </c>
      <c r="E318" s="220" t="s">
        <v>566</v>
      </c>
      <c r="F318" s="221" t="s">
        <v>567</v>
      </c>
      <c r="G318" s="222" t="s">
        <v>184</v>
      </c>
      <c r="H318" s="223">
        <v>29.384</v>
      </c>
      <c r="I318" s="224"/>
      <c r="J318" s="225">
        <f>ROUND(I318*H318,2)</f>
        <v>0</v>
      </c>
      <c r="K318" s="221" t="s">
        <v>144</v>
      </c>
      <c r="L318" s="45"/>
      <c r="M318" s="226" t="s">
        <v>1</v>
      </c>
      <c r="N318" s="227" t="s">
        <v>41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145</v>
      </c>
      <c r="AT318" s="230" t="s">
        <v>140</v>
      </c>
      <c r="AU318" s="230" t="s">
        <v>86</v>
      </c>
      <c r="AY318" s="18" t="s">
        <v>138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84</v>
      </c>
      <c r="BK318" s="231">
        <f>ROUND(I318*H318,2)</f>
        <v>0</v>
      </c>
      <c r="BL318" s="18" t="s">
        <v>145</v>
      </c>
      <c r="BM318" s="230" t="s">
        <v>568</v>
      </c>
    </row>
    <row r="319" s="2" customFormat="1" ht="33" customHeight="1">
      <c r="A319" s="39"/>
      <c r="B319" s="40"/>
      <c r="C319" s="219" t="s">
        <v>617</v>
      </c>
      <c r="D319" s="219" t="s">
        <v>140</v>
      </c>
      <c r="E319" s="220" t="s">
        <v>570</v>
      </c>
      <c r="F319" s="221" t="s">
        <v>571</v>
      </c>
      <c r="G319" s="222" t="s">
        <v>572</v>
      </c>
      <c r="H319" s="223">
        <v>1</v>
      </c>
      <c r="I319" s="224"/>
      <c r="J319" s="225">
        <f>ROUND(I319*H319,2)</f>
        <v>0</v>
      </c>
      <c r="K319" s="221" t="s">
        <v>1</v>
      </c>
      <c r="L319" s="45"/>
      <c r="M319" s="226" t="s">
        <v>1</v>
      </c>
      <c r="N319" s="227" t="s">
        <v>41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145</v>
      </c>
      <c r="AT319" s="230" t="s">
        <v>140</v>
      </c>
      <c r="AU319" s="230" t="s">
        <v>86</v>
      </c>
      <c r="AY319" s="18" t="s">
        <v>138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84</v>
      </c>
      <c r="BK319" s="231">
        <f>ROUND(I319*H319,2)</f>
        <v>0</v>
      </c>
      <c r="BL319" s="18" t="s">
        <v>145</v>
      </c>
      <c r="BM319" s="230" t="s">
        <v>573</v>
      </c>
    </row>
    <row r="320" s="12" customFormat="1" ht="25.92" customHeight="1">
      <c r="A320" s="12"/>
      <c r="B320" s="203"/>
      <c r="C320" s="204"/>
      <c r="D320" s="205" t="s">
        <v>75</v>
      </c>
      <c r="E320" s="206" t="s">
        <v>574</v>
      </c>
      <c r="F320" s="206" t="s">
        <v>575</v>
      </c>
      <c r="G320" s="204"/>
      <c r="H320" s="204"/>
      <c r="I320" s="207"/>
      <c r="J320" s="208">
        <f>BK320</f>
        <v>0</v>
      </c>
      <c r="K320" s="204"/>
      <c r="L320" s="209"/>
      <c r="M320" s="210"/>
      <c r="N320" s="211"/>
      <c r="O320" s="211"/>
      <c r="P320" s="212">
        <f>P321</f>
        <v>0</v>
      </c>
      <c r="Q320" s="211"/>
      <c r="R320" s="212">
        <f>R321</f>
        <v>2.233</v>
      </c>
      <c r="S320" s="211"/>
      <c r="T320" s="213">
        <f>T321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4" t="s">
        <v>86</v>
      </c>
      <c r="AT320" s="215" t="s">
        <v>75</v>
      </c>
      <c r="AU320" s="215" t="s">
        <v>76</v>
      </c>
      <c r="AY320" s="214" t="s">
        <v>138</v>
      </c>
      <c r="BK320" s="216">
        <f>BK321</f>
        <v>0</v>
      </c>
    </row>
    <row r="321" s="12" customFormat="1" ht="22.8" customHeight="1">
      <c r="A321" s="12"/>
      <c r="B321" s="203"/>
      <c r="C321" s="204"/>
      <c r="D321" s="205" t="s">
        <v>75</v>
      </c>
      <c r="E321" s="217" t="s">
        <v>1106</v>
      </c>
      <c r="F321" s="217" t="s">
        <v>1107</v>
      </c>
      <c r="G321" s="204"/>
      <c r="H321" s="204"/>
      <c r="I321" s="207"/>
      <c r="J321" s="218">
        <f>BK321</f>
        <v>0</v>
      </c>
      <c r="K321" s="204"/>
      <c r="L321" s="209"/>
      <c r="M321" s="210"/>
      <c r="N321" s="211"/>
      <c r="O321" s="211"/>
      <c r="P321" s="212">
        <f>SUM(P322:P331)</f>
        <v>0</v>
      </c>
      <c r="Q321" s="211"/>
      <c r="R321" s="212">
        <f>SUM(R322:R331)</f>
        <v>2.233</v>
      </c>
      <c r="S321" s="211"/>
      <c r="T321" s="213">
        <f>SUM(T322:T331)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4" t="s">
        <v>86</v>
      </c>
      <c r="AT321" s="215" t="s">
        <v>75</v>
      </c>
      <c r="AU321" s="215" t="s">
        <v>84</v>
      </c>
      <c r="AY321" s="214" t="s">
        <v>138</v>
      </c>
      <c r="BK321" s="216">
        <f>SUM(BK322:BK331)</f>
        <v>0</v>
      </c>
    </row>
    <row r="322" s="2" customFormat="1" ht="24.15" customHeight="1">
      <c r="A322" s="39"/>
      <c r="B322" s="40"/>
      <c r="C322" s="219" t="s">
        <v>687</v>
      </c>
      <c r="D322" s="219" t="s">
        <v>140</v>
      </c>
      <c r="E322" s="220" t="s">
        <v>1108</v>
      </c>
      <c r="F322" s="221" t="s">
        <v>1109</v>
      </c>
      <c r="G322" s="222" t="s">
        <v>143</v>
      </c>
      <c r="H322" s="223">
        <v>290</v>
      </c>
      <c r="I322" s="224"/>
      <c r="J322" s="225">
        <f>ROUND(I322*H322,2)</f>
        <v>0</v>
      </c>
      <c r="K322" s="221" t="s">
        <v>144</v>
      </c>
      <c r="L322" s="45"/>
      <c r="M322" s="226" t="s">
        <v>1</v>
      </c>
      <c r="N322" s="227" t="s">
        <v>41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233</v>
      </c>
      <c r="AT322" s="230" t="s">
        <v>140</v>
      </c>
      <c r="AU322" s="230" t="s">
        <v>86</v>
      </c>
      <c r="AY322" s="18" t="s">
        <v>138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84</v>
      </c>
      <c r="BK322" s="231">
        <f>ROUND(I322*H322,2)</f>
        <v>0</v>
      </c>
      <c r="BL322" s="18" t="s">
        <v>233</v>
      </c>
      <c r="BM322" s="230" t="s">
        <v>1110</v>
      </c>
    </row>
    <row r="323" s="13" customFormat="1">
      <c r="A323" s="13"/>
      <c r="B323" s="232"/>
      <c r="C323" s="233"/>
      <c r="D323" s="234" t="s">
        <v>147</v>
      </c>
      <c r="E323" s="235" t="s">
        <v>1</v>
      </c>
      <c r="F323" s="236" t="s">
        <v>1111</v>
      </c>
      <c r="G323" s="233"/>
      <c r="H323" s="237">
        <v>290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147</v>
      </c>
      <c r="AU323" s="243" t="s">
        <v>86</v>
      </c>
      <c r="AV323" s="13" t="s">
        <v>86</v>
      </c>
      <c r="AW323" s="13" t="s">
        <v>32</v>
      </c>
      <c r="AX323" s="13" t="s">
        <v>84</v>
      </c>
      <c r="AY323" s="243" t="s">
        <v>138</v>
      </c>
    </row>
    <row r="324" s="2" customFormat="1" ht="16.5" customHeight="1">
      <c r="A324" s="39"/>
      <c r="B324" s="40"/>
      <c r="C324" s="255" t="s">
        <v>691</v>
      </c>
      <c r="D324" s="255" t="s">
        <v>208</v>
      </c>
      <c r="E324" s="256" t="s">
        <v>1112</v>
      </c>
      <c r="F324" s="257" t="s">
        <v>1113</v>
      </c>
      <c r="G324" s="258" t="s">
        <v>143</v>
      </c>
      <c r="H324" s="259">
        <v>638</v>
      </c>
      <c r="I324" s="260"/>
      <c r="J324" s="261">
        <f>ROUND(I324*H324,2)</f>
        <v>0</v>
      </c>
      <c r="K324" s="257" t="s">
        <v>144</v>
      </c>
      <c r="L324" s="262"/>
      <c r="M324" s="263" t="s">
        <v>1</v>
      </c>
      <c r="N324" s="264" t="s">
        <v>41</v>
      </c>
      <c r="O324" s="92"/>
      <c r="P324" s="228">
        <f>O324*H324</f>
        <v>0</v>
      </c>
      <c r="Q324" s="228">
        <v>0.0035</v>
      </c>
      <c r="R324" s="228">
        <f>Q324*H324</f>
        <v>2.233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387</v>
      </c>
      <c r="AT324" s="230" t="s">
        <v>208</v>
      </c>
      <c r="AU324" s="230" t="s">
        <v>86</v>
      </c>
      <c r="AY324" s="18" t="s">
        <v>138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84</v>
      </c>
      <c r="BK324" s="231">
        <f>ROUND(I324*H324,2)</f>
        <v>0</v>
      </c>
      <c r="BL324" s="18" t="s">
        <v>233</v>
      </c>
      <c r="BM324" s="230" t="s">
        <v>1114</v>
      </c>
    </row>
    <row r="325" s="13" customFormat="1">
      <c r="A325" s="13"/>
      <c r="B325" s="232"/>
      <c r="C325" s="233"/>
      <c r="D325" s="234" t="s">
        <v>147</v>
      </c>
      <c r="E325" s="233"/>
      <c r="F325" s="236" t="s">
        <v>1115</v>
      </c>
      <c r="G325" s="233"/>
      <c r="H325" s="237">
        <v>638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147</v>
      </c>
      <c r="AU325" s="243" t="s">
        <v>86</v>
      </c>
      <c r="AV325" s="13" t="s">
        <v>86</v>
      </c>
      <c r="AW325" s="13" t="s">
        <v>4</v>
      </c>
      <c r="AX325" s="13" t="s">
        <v>84</v>
      </c>
      <c r="AY325" s="243" t="s">
        <v>138</v>
      </c>
    </row>
    <row r="326" s="2" customFormat="1" ht="24.15" customHeight="1">
      <c r="A326" s="39"/>
      <c r="B326" s="40"/>
      <c r="C326" s="219" t="s">
        <v>695</v>
      </c>
      <c r="D326" s="219" t="s">
        <v>140</v>
      </c>
      <c r="E326" s="220" t="s">
        <v>1116</v>
      </c>
      <c r="F326" s="221" t="s">
        <v>1117</v>
      </c>
      <c r="G326" s="222" t="s">
        <v>630</v>
      </c>
      <c r="H326" s="290"/>
      <c r="I326" s="224"/>
      <c r="J326" s="225">
        <f>ROUND(I326*H326,2)</f>
        <v>0</v>
      </c>
      <c r="K326" s="221" t="s">
        <v>144</v>
      </c>
      <c r="L326" s="45"/>
      <c r="M326" s="226" t="s">
        <v>1</v>
      </c>
      <c r="N326" s="227" t="s">
        <v>41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233</v>
      </c>
      <c r="AT326" s="230" t="s">
        <v>140</v>
      </c>
      <c r="AU326" s="230" t="s">
        <v>86</v>
      </c>
      <c r="AY326" s="18" t="s">
        <v>138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84</v>
      </c>
      <c r="BK326" s="231">
        <f>ROUND(I326*H326,2)</f>
        <v>0</v>
      </c>
      <c r="BL326" s="18" t="s">
        <v>233</v>
      </c>
      <c r="BM326" s="230" t="s">
        <v>1118</v>
      </c>
    </row>
    <row r="327" s="2" customFormat="1" ht="24.15" customHeight="1">
      <c r="A327" s="39"/>
      <c r="B327" s="40"/>
      <c r="C327" s="219" t="s">
        <v>702</v>
      </c>
      <c r="D327" s="219" t="s">
        <v>140</v>
      </c>
      <c r="E327" s="220" t="s">
        <v>1119</v>
      </c>
      <c r="F327" s="221" t="s">
        <v>1120</v>
      </c>
      <c r="G327" s="222" t="s">
        <v>630</v>
      </c>
      <c r="H327" s="290"/>
      <c r="I327" s="224"/>
      <c r="J327" s="225">
        <f>ROUND(I327*H327,2)</f>
        <v>0</v>
      </c>
      <c r="K327" s="221" t="s">
        <v>144</v>
      </c>
      <c r="L327" s="45"/>
      <c r="M327" s="226" t="s">
        <v>1</v>
      </c>
      <c r="N327" s="227" t="s">
        <v>41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233</v>
      </c>
      <c r="AT327" s="230" t="s">
        <v>140</v>
      </c>
      <c r="AU327" s="230" t="s">
        <v>86</v>
      </c>
      <c r="AY327" s="18" t="s">
        <v>138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84</v>
      </c>
      <c r="BK327" s="231">
        <f>ROUND(I327*H327,2)</f>
        <v>0</v>
      </c>
      <c r="BL327" s="18" t="s">
        <v>233</v>
      </c>
      <c r="BM327" s="230" t="s">
        <v>1121</v>
      </c>
    </row>
    <row r="328" s="2" customFormat="1" ht="16.5" customHeight="1">
      <c r="A328" s="39"/>
      <c r="B328" s="40"/>
      <c r="C328" s="219" t="s">
        <v>708</v>
      </c>
      <c r="D328" s="219" t="s">
        <v>140</v>
      </c>
      <c r="E328" s="220" t="s">
        <v>1122</v>
      </c>
      <c r="F328" s="221" t="s">
        <v>1123</v>
      </c>
      <c r="G328" s="222" t="s">
        <v>143</v>
      </c>
      <c r="H328" s="223">
        <v>290</v>
      </c>
      <c r="I328" s="224"/>
      <c r="J328" s="225">
        <f>ROUND(I328*H328,2)</f>
        <v>0</v>
      </c>
      <c r="K328" s="221" t="s">
        <v>1</v>
      </c>
      <c r="L328" s="45"/>
      <c r="M328" s="226" t="s">
        <v>1</v>
      </c>
      <c r="N328" s="227" t="s">
        <v>41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233</v>
      </c>
      <c r="AT328" s="230" t="s">
        <v>140</v>
      </c>
      <c r="AU328" s="230" t="s">
        <v>86</v>
      </c>
      <c r="AY328" s="18" t="s">
        <v>138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84</v>
      </c>
      <c r="BK328" s="231">
        <f>ROUND(I328*H328,2)</f>
        <v>0</v>
      </c>
      <c r="BL328" s="18" t="s">
        <v>233</v>
      </c>
      <c r="BM328" s="230" t="s">
        <v>1124</v>
      </c>
    </row>
    <row r="329" s="13" customFormat="1">
      <c r="A329" s="13"/>
      <c r="B329" s="232"/>
      <c r="C329" s="233"/>
      <c r="D329" s="234" t="s">
        <v>147</v>
      </c>
      <c r="E329" s="235" t="s">
        <v>1</v>
      </c>
      <c r="F329" s="236" t="s">
        <v>1125</v>
      </c>
      <c r="G329" s="233"/>
      <c r="H329" s="237">
        <v>290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147</v>
      </c>
      <c r="AU329" s="243" t="s">
        <v>86</v>
      </c>
      <c r="AV329" s="13" t="s">
        <v>86</v>
      </c>
      <c r="AW329" s="13" t="s">
        <v>32</v>
      </c>
      <c r="AX329" s="13" t="s">
        <v>84</v>
      </c>
      <c r="AY329" s="243" t="s">
        <v>138</v>
      </c>
    </row>
    <row r="330" s="2" customFormat="1" ht="16.5" customHeight="1">
      <c r="A330" s="39"/>
      <c r="B330" s="40"/>
      <c r="C330" s="219" t="s">
        <v>713</v>
      </c>
      <c r="D330" s="219" t="s">
        <v>140</v>
      </c>
      <c r="E330" s="220" t="s">
        <v>1126</v>
      </c>
      <c r="F330" s="221" t="s">
        <v>1127</v>
      </c>
      <c r="G330" s="222" t="s">
        <v>143</v>
      </c>
      <c r="H330" s="223">
        <v>290</v>
      </c>
      <c r="I330" s="224"/>
      <c r="J330" s="225">
        <f>ROUND(I330*H330,2)</f>
        <v>0</v>
      </c>
      <c r="K330" s="221" t="s">
        <v>1</v>
      </c>
      <c r="L330" s="45"/>
      <c r="M330" s="226" t="s">
        <v>1</v>
      </c>
      <c r="N330" s="227" t="s">
        <v>41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233</v>
      </c>
      <c r="AT330" s="230" t="s">
        <v>140</v>
      </c>
      <c r="AU330" s="230" t="s">
        <v>86</v>
      </c>
      <c r="AY330" s="18" t="s">
        <v>138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84</v>
      </c>
      <c r="BK330" s="231">
        <f>ROUND(I330*H330,2)</f>
        <v>0</v>
      </c>
      <c r="BL330" s="18" t="s">
        <v>233</v>
      </c>
      <c r="BM330" s="230" t="s">
        <v>1128</v>
      </c>
    </row>
    <row r="331" s="13" customFormat="1">
      <c r="A331" s="13"/>
      <c r="B331" s="232"/>
      <c r="C331" s="233"/>
      <c r="D331" s="234" t="s">
        <v>147</v>
      </c>
      <c r="E331" s="235" t="s">
        <v>1</v>
      </c>
      <c r="F331" s="236" t="s">
        <v>1125</v>
      </c>
      <c r="G331" s="233"/>
      <c r="H331" s="237">
        <v>290</v>
      </c>
      <c r="I331" s="238"/>
      <c r="J331" s="233"/>
      <c r="K331" s="233"/>
      <c r="L331" s="239"/>
      <c r="M331" s="291"/>
      <c r="N331" s="292"/>
      <c r="O331" s="292"/>
      <c r="P331" s="292"/>
      <c r="Q331" s="292"/>
      <c r="R331" s="292"/>
      <c r="S331" s="292"/>
      <c r="T331" s="29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147</v>
      </c>
      <c r="AU331" s="243" t="s">
        <v>86</v>
      </c>
      <c r="AV331" s="13" t="s">
        <v>86</v>
      </c>
      <c r="AW331" s="13" t="s">
        <v>32</v>
      </c>
      <c r="AX331" s="13" t="s">
        <v>84</v>
      </c>
      <c r="AY331" s="243" t="s">
        <v>138</v>
      </c>
    </row>
    <row r="332" s="2" customFormat="1" ht="6.96" customHeight="1">
      <c r="A332" s="39"/>
      <c r="B332" s="67"/>
      <c r="C332" s="68"/>
      <c r="D332" s="68"/>
      <c r="E332" s="68"/>
      <c r="F332" s="68"/>
      <c r="G332" s="68"/>
      <c r="H332" s="68"/>
      <c r="I332" s="68"/>
      <c r="J332" s="68"/>
      <c r="K332" s="68"/>
      <c r="L332" s="45"/>
      <c r="M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</row>
  </sheetData>
  <sheetProtection sheet="1" autoFilter="0" formatColumns="0" formatRows="0" objects="1" scenarios="1" spinCount="100000" saltValue="h90WR0OqUeY7AUoMmqzlxj+2Oj9YFC97Ex4c9m9Tvi+RPjg4Z8TOTGCj3dAWpQip6q+b38S057bKvuMtcJpPkA==" hashValue="zQuQ8/XLx8gBmopCbh0pkbdnwiDGVgcsrKSbiqh8pTN0xxDCjamiJGYV9uX1sFRuZ6UvmxcpvgWG4u3bIlGxMg==" algorithmName="SHA-512" password="CC35"/>
  <autoFilter ref="C120:K33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Stavební úpravy bytových domů -  a ul. Masarykova č. p. 287  v Bohumíně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93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1130</v>
      </c>
      <c r="G12" s="39"/>
      <c r="H12" s="39"/>
      <c r="I12" s="141" t="s">
        <v>22</v>
      </c>
      <c r="J12" s="145" t="str">
        <f>'Rekapitulace stavby'!AN8</f>
        <v>17. 3. 2022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1131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ROUND((SUM(BE118:BE139)),  2)</f>
        <v>0</v>
      </c>
      <c r="G33" s="39"/>
      <c r="H33" s="39"/>
      <c r="I33" s="156">
        <v>0.21</v>
      </c>
      <c r="J33" s="155">
        <f>ROUND(((SUM(BE118:BE139))*I33),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ROUND((SUM(BF118:BF139)),  2)</f>
        <v>0</v>
      </c>
      <c r="G34" s="39"/>
      <c r="H34" s="39"/>
      <c r="I34" s="156">
        <v>0.15</v>
      </c>
      <c r="J34" s="155">
        <f>ROUND(((SUM(BF118:BF139))*I34),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ROUND((SUM(BG118:BG139)),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ROUND((SUM(BH118:BH139)),  2)</f>
        <v>0</v>
      </c>
      <c r="G36" s="39"/>
      <c r="H36" s="39"/>
      <c r="I36" s="156">
        <v>0.15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ROUND((SUM(BI118:BI139)),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Stavební úpravy bytových domů -  a ul. Masarykova č. p. 287  v Bohumíně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002 - Ostatní a vedlejší náklady - opravy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Ostrava - POruba</v>
      </c>
      <c r="G89" s="41"/>
      <c r="H89" s="41"/>
      <c r="I89" s="33" t="s">
        <v>22</v>
      </c>
      <c r="J89" s="80" t="str">
        <f>IF(J12="","",J12)</f>
        <v>17. 3. 2022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Moravskoslezský kraj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1132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1133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123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75" t="str">
        <f>E7</f>
        <v xml:space="preserve">Stavební úpravy bytových domů -  a ul. Masarykova č. p. 287  v Bohumíně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002 - Ostatní a vedlejší náklady - opravy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Ostrava - POruba</v>
      </c>
      <c r="G112" s="41"/>
      <c r="H112" s="41"/>
      <c r="I112" s="33" t="s">
        <v>22</v>
      </c>
      <c r="J112" s="80" t="str">
        <f>IF(J12="","",J12)</f>
        <v>17. 3. 2022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Moravskoslezský kraj</v>
      </c>
      <c r="G114" s="41"/>
      <c r="H114" s="41"/>
      <c r="I114" s="33" t="s">
        <v>30</v>
      </c>
      <c r="J114" s="37" t="str">
        <f>E21</f>
        <v>ATRIS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>Barbora Kyšková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124</v>
      </c>
      <c r="D117" s="195" t="s">
        <v>61</v>
      </c>
      <c r="E117" s="195" t="s">
        <v>57</v>
      </c>
      <c r="F117" s="195" t="s">
        <v>58</v>
      </c>
      <c r="G117" s="195" t="s">
        <v>125</v>
      </c>
      <c r="H117" s="195" t="s">
        <v>126</v>
      </c>
      <c r="I117" s="195" t="s">
        <v>127</v>
      </c>
      <c r="J117" s="195" t="s">
        <v>102</v>
      </c>
      <c r="K117" s="196" t="s">
        <v>128</v>
      </c>
      <c r="L117" s="197"/>
      <c r="M117" s="101" t="s">
        <v>1</v>
      </c>
      <c r="N117" s="102" t="s">
        <v>40</v>
      </c>
      <c r="O117" s="102" t="s">
        <v>129</v>
      </c>
      <c r="P117" s="102" t="s">
        <v>130</v>
      </c>
      <c r="Q117" s="102" t="s">
        <v>131</v>
      </c>
      <c r="R117" s="102" t="s">
        <v>132</v>
      </c>
      <c r="S117" s="102" t="s">
        <v>133</v>
      </c>
      <c r="T117" s="103" t="s">
        <v>134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135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75</v>
      </c>
      <c r="AU118" s="18" t="s">
        <v>104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1134</v>
      </c>
      <c r="F119" s="206" t="s">
        <v>1134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166</v>
      </c>
      <c r="AT119" s="215" t="s">
        <v>75</v>
      </c>
      <c r="AU119" s="215" t="s">
        <v>76</v>
      </c>
      <c r="AY119" s="214" t="s">
        <v>138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1135</v>
      </c>
      <c r="F120" s="217" t="s">
        <v>1136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SUM(P121:P139)</f>
        <v>0</v>
      </c>
      <c r="Q120" s="211"/>
      <c r="R120" s="212">
        <f>SUM(R121:R139)</f>
        <v>0</v>
      </c>
      <c r="S120" s="211"/>
      <c r="T120" s="213">
        <f>SUM(T121:T139)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166</v>
      </c>
      <c r="AT120" s="215" t="s">
        <v>75</v>
      </c>
      <c r="AU120" s="215" t="s">
        <v>84</v>
      </c>
      <c r="AY120" s="214" t="s">
        <v>138</v>
      </c>
      <c r="BK120" s="216">
        <f>SUM(BK121:BK139)</f>
        <v>0</v>
      </c>
    </row>
    <row r="121" s="2" customFormat="1" ht="16.5" customHeight="1">
      <c r="A121" s="39"/>
      <c r="B121" s="40"/>
      <c r="C121" s="219" t="s">
        <v>84</v>
      </c>
      <c r="D121" s="219" t="s">
        <v>140</v>
      </c>
      <c r="E121" s="220" t="s">
        <v>1137</v>
      </c>
      <c r="F121" s="221" t="s">
        <v>1138</v>
      </c>
      <c r="G121" s="222" t="s">
        <v>572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42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145</v>
      </c>
      <c r="AT121" s="230" t="s">
        <v>140</v>
      </c>
      <c r="AU121" s="230" t="s">
        <v>86</v>
      </c>
      <c r="AY121" s="18" t="s">
        <v>138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86</v>
      </c>
      <c r="BK121" s="231">
        <f>ROUND(I121*H121,2)</f>
        <v>0</v>
      </c>
      <c r="BL121" s="18" t="s">
        <v>145</v>
      </c>
      <c r="BM121" s="230" t="s">
        <v>1139</v>
      </c>
    </row>
    <row r="122" s="2" customFormat="1">
      <c r="A122" s="39"/>
      <c r="B122" s="40"/>
      <c r="C122" s="41"/>
      <c r="D122" s="234" t="s">
        <v>395</v>
      </c>
      <c r="E122" s="41"/>
      <c r="F122" s="286" t="s">
        <v>1140</v>
      </c>
      <c r="G122" s="41"/>
      <c r="H122" s="41"/>
      <c r="I122" s="287"/>
      <c r="J122" s="41"/>
      <c r="K122" s="41"/>
      <c r="L122" s="45"/>
      <c r="M122" s="288"/>
      <c r="N122" s="289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395</v>
      </c>
      <c r="AU122" s="18" t="s">
        <v>86</v>
      </c>
    </row>
    <row r="123" s="2" customFormat="1" ht="16.5" customHeight="1">
      <c r="A123" s="39"/>
      <c r="B123" s="40"/>
      <c r="C123" s="219" t="s">
        <v>86</v>
      </c>
      <c r="D123" s="219" t="s">
        <v>140</v>
      </c>
      <c r="E123" s="220" t="s">
        <v>1141</v>
      </c>
      <c r="F123" s="221" t="s">
        <v>1142</v>
      </c>
      <c r="G123" s="222" t="s">
        <v>572</v>
      </c>
      <c r="H123" s="223">
        <v>1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145</v>
      </c>
      <c r="AT123" s="230" t="s">
        <v>140</v>
      </c>
      <c r="AU123" s="230" t="s">
        <v>86</v>
      </c>
      <c r="AY123" s="18" t="s">
        <v>138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145</v>
      </c>
      <c r="BM123" s="230" t="s">
        <v>1143</v>
      </c>
    </row>
    <row r="124" s="2" customFormat="1">
      <c r="A124" s="39"/>
      <c r="B124" s="40"/>
      <c r="C124" s="41"/>
      <c r="D124" s="234" t="s">
        <v>395</v>
      </c>
      <c r="E124" s="41"/>
      <c r="F124" s="286" t="s">
        <v>1144</v>
      </c>
      <c r="G124" s="41"/>
      <c r="H124" s="41"/>
      <c r="I124" s="287"/>
      <c r="J124" s="41"/>
      <c r="K124" s="41"/>
      <c r="L124" s="45"/>
      <c r="M124" s="288"/>
      <c r="N124" s="289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395</v>
      </c>
      <c r="AU124" s="18" t="s">
        <v>86</v>
      </c>
    </row>
    <row r="125" s="2" customFormat="1" ht="24.15" customHeight="1">
      <c r="A125" s="39"/>
      <c r="B125" s="40"/>
      <c r="C125" s="219" t="s">
        <v>156</v>
      </c>
      <c r="D125" s="219" t="s">
        <v>140</v>
      </c>
      <c r="E125" s="220" t="s">
        <v>1145</v>
      </c>
      <c r="F125" s="221" t="s">
        <v>1146</v>
      </c>
      <c r="G125" s="222" t="s">
        <v>572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145</v>
      </c>
      <c r="AT125" s="230" t="s">
        <v>140</v>
      </c>
      <c r="AU125" s="230" t="s">
        <v>86</v>
      </c>
      <c r="AY125" s="18" t="s">
        <v>138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145</v>
      </c>
      <c r="BM125" s="230" t="s">
        <v>1147</v>
      </c>
    </row>
    <row r="126" s="2" customFormat="1">
      <c r="A126" s="39"/>
      <c r="B126" s="40"/>
      <c r="C126" s="41"/>
      <c r="D126" s="234" t="s">
        <v>395</v>
      </c>
      <c r="E126" s="41"/>
      <c r="F126" s="286" t="s">
        <v>1148</v>
      </c>
      <c r="G126" s="41"/>
      <c r="H126" s="41"/>
      <c r="I126" s="287"/>
      <c r="J126" s="41"/>
      <c r="K126" s="41"/>
      <c r="L126" s="45"/>
      <c r="M126" s="288"/>
      <c r="N126" s="289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395</v>
      </c>
      <c r="AU126" s="18" t="s">
        <v>86</v>
      </c>
    </row>
    <row r="127" s="2" customFormat="1" ht="24.15" customHeight="1">
      <c r="A127" s="39"/>
      <c r="B127" s="40"/>
      <c r="C127" s="219" t="s">
        <v>145</v>
      </c>
      <c r="D127" s="219" t="s">
        <v>140</v>
      </c>
      <c r="E127" s="220" t="s">
        <v>1149</v>
      </c>
      <c r="F127" s="221" t="s">
        <v>1150</v>
      </c>
      <c r="G127" s="222" t="s">
        <v>572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145</v>
      </c>
      <c r="AT127" s="230" t="s">
        <v>140</v>
      </c>
      <c r="AU127" s="230" t="s">
        <v>86</v>
      </c>
      <c r="AY127" s="18" t="s">
        <v>138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145</v>
      </c>
      <c r="BM127" s="230" t="s">
        <v>1151</v>
      </c>
    </row>
    <row r="128" s="2" customFormat="1" ht="24.15" customHeight="1">
      <c r="A128" s="39"/>
      <c r="B128" s="40"/>
      <c r="C128" s="219" t="s">
        <v>166</v>
      </c>
      <c r="D128" s="219" t="s">
        <v>140</v>
      </c>
      <c r="E128" s="220" t="s">
        <v>1152</v>
      </c>
      <c r="F128" s="221" t="s">
        <v>1153</v>
      </c>
      <c r="G128" s="222" t="s">
        <v>572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145</v>
      </c>
      <c r="AT128" s="230" t="s">
        <v>140</v>
      </c>
      <c r="AU128" s="230" t="s">
        <v>86</v>
      </c>
      <c r="AY128" s="18" t="s">
        <v>138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145</v>
      </c>
      <c r="BM128" s="230" t="s">
        <v>1154</v>
      </c>
    </row>
    <row r="129" s="2" customFormat="1" ht="16.5" customHeight="1">
      <c r="A129" s="39"/>
      <c r="B129" s="40"/>
      <c r="C129" s="219" t="s">
        <v>171</v>
      </c>
      <c r="D129" s="219" t="s">
        <v>140</v>
      </c>
      <c r="E129" s="220" t="s">
        <v>1155</v>
      </c>
      <c r="F129" s="221" t="s">
        <v>1156</v>
      </c>
      <c r="G129" s="222" t="s">
        <v>572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145</v>
      </c>
      <c r="AT129" s="230" t="s">
        <v>140</v>
      </c>
      <c r="AU129" s="230" t="s">
        <v>86</v>
      </c>
      <c r="AY129" s="18" t="s">
        <v>138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145</v>
      </c>
      <c r="BM129" s="230" t="s">
        <v>1157</v>
      </c>
    </row>
    <row r="130" s="2" customFormat="1">
      <c r="A130" s="39"/>
      <c r="B130" s="40"/>
      <c r="C130" s="41"/>
      <c r="D130" s="234" t="s">
        <v>395</v>
      </c>
      <c r="E130" s="41"/>
      <c r="F130" s="286" t="s">
        <v>1158</v>
      </c>
      <c r="G130" s="41"/>
      <c r="H130" s="41"/>
      <c r="I130" s="287"/>
      <c r="J130" s="41"/>
      <c r="K130" s="41"/>
      <c r="L130" s="45"/>
      <c r="M130" s="288"/>
      <c r="N130" s="28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395</v>
      </c>
      <c r="AU130" s="18" t="s">
        <v>86</v>
      </c>
    </row>
    <row r="131" s="2" customFormat="1" ht="16.5" customHeight="1">
      <c r="A131" s="39"/>
      <c r="B131" s="40"/>
      <c r="C131" s="219" t="s">
        <v>176</v>
      </c>
      <c r="D131" s="219" t="s">
        <v>140</v>
      </c>
      <c r="E131" s="220" t="s">
        <v>1159</v>
      </c>
      <c r="F131" s="221" t="s">
        <v>1160</v>
      </c>
      <c r="G131" s="222" t="s">
        <v>572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145</v>
      </c>
      <c r="AT131" s="230" t="s">
        <v>140</v>
      </c>
      <c r="AU131" s="230" t="s">
        <v>86</v>
      </c>
      <c r="AY131" s="18" t="s">
        <v>138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145</v>
      </c>
      <c r="BM131" s="230" t="s">
        <v>1161</v>
      </c>
    </row>
    <row r="132" s="2" customFormat="1">
      <c r="A132" s="39"/>
      <c r="B132" s="40"/>
      <c r="C132" s="41"/>
      <c r="D132" s="234" t="s">
        <v>395</v>
      </c>
      <c r="E132" s="41"/>
      <c r="F132" s="286" t="s">
        <v>1162</v>
      </c>
      <c r="G132" s="41"/>
      <c r="H132" s="41"/>
      <c r="I132" s="287"/>
      <c r="J132" s="41"/>
      <c r="K132" s="41"/>
      <c r="L132" s="45"/>
      <c r="M132" s="288"/>
      <c r="N132" s="28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395</v>
      </c>
      <c r="AU132" s="18" t="s">
        <v>86</v>
      </c>
    </row>
    <row r="133" s="2" customFormat="1" ht="16.5" customHeight="1">
      <c r="A133" s="39"/>
      <c r="B133" s="40"/>
      <c r="C133" s="219" t="s">
        <v>181</v>
      </c>
      <c r="D133" s="219" t="s">
        <v>140</v>
      </c>
      <c r="E133" s="220" t="s">
        <v>1163</v>
      </c>
      <c r="F133" s="221" t="s">
        <v>1164</v>
      </c>
      <c r="G133" s="222" t="s">
        <v>572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145</v>
      </c>
      <c r="AT133" s="230" t="s">
        <v>140</v>
      </c>
      <c r="AU133" s="230" t="s">
        <v>86</v>
      </c>
      <c r="AY133" s="18" t="s">
        <v>138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145</v>
      </c>
      <c r="BM133" s="230" t="s">
        <v>1165</v>
      </c>
    </row>
    <row r="134" s="2" customFormat="1">
      <c r="A134" s="39"/>
      <c r="B134" s="40"/>
      <c r="C134" s="41"/>
      <c r="D134" s="234" t="s">
        <v>395</v>
      </c>
      <c r="E134" s="41"/>
      <c r="F134" s="286" t="s">
        <v>1166</v>
      </c>
      <c r="G134" s="41"/>
      <c r="H134" s="41"/>
      <c r="I134" s="287"/>
      <c r="J134" s="41"/>
      <c r="K134" s="41"/>
      <c r="L134" s="45"/>
      <c r="M134" s="288"/>
      <c r="N134" s="289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395</v>
      </c>
      <c r="AU134" s="18" t="s">
        <v>86</v>
      </c>
    </row>
    <row r="135" s="2" customFormat="1" ht="16.5" customHeight="1">
      <c r="A135" s="39"/>
      <c r="B135" s="40"/>
      <c r="C135" s="219" t="s">
        <v>187</v>
      </c>
      <c r="D135" s="219" t="s">
        <v>140</v>
      </c>
      <c r="E135" s="220" t="s">
        <v>1167</v>
      </c>
      <c r="F135" s="221" t="s">
        <v>1168</v>
      </c>
      <c r="G135" s="222" t="s">
        <v>572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145</v>
      </c>
      <c r="AT135" s="230" t="s">
        <v>140</v>
      </c>
      <c r="AU135" s="230" t="s">
        <v>86</v>
      </c>
      <c r="AY135" s="18" t="s">
        <v>138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145</v>
      </c>
      <c r="BM135" s="230" t="s">
        <v>1169</v>
      </c>
    </row>
    <row r="136" s="2" customFormat="1" ht="16.5" customHeight="1">
      <c r="A136" s="39"/>
      <c r="B136" s="40"/>
      <c r="C136" s="219" t="s">
        <v>191</v>
      </c>
      <c r="D136" s="219" t="s">
        <v>140</v>
      </c>
      <c r="E136" s="220" t="s">
        <v>1170</v>
      </c>
      <c r="F136" s="221" t="s">
        <v>1171</v>
      </c>
      <c r="G136" s="222" t="s">
        <v>572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145</v>
      </c>
      <c r="AT136" s="230" t="s">
        <v>140</v>
      </c>
      <c r="AU136" s="230" t="s">
        <v>86</v>
      </c>
      <c r="AY136" s="18" t="s">
        <v>138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145</v>
      </c>
      <c r="BM136" s="230" t="s">
        <v>1172</v>
      </c>
    </row>
    <row r="137" s="2" customFormat="1" ht="24.15" customHeight="1">
      <c r="A137" s="39"/>
      <c r="B137" s="40"/>
      <c r="C137" s="219" t="s">
        <v>1173</v>
      </c>
      <c r="D137" s="219" t="s">
        <v>140</v>
      </c>
      <c r="E137" s="220" t="s">
        <v>1174</v>
      </c>
      <c r="F137" s="221" t="s">
        <v>1175</v>
      </c>
      <c r="G137" s="222" t="s">
        <v>211</v>
      </c>
      <c r="H137" s="223">
        <v>4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145</v>
      </c>
      <c r="AT137" s="230" t="s">
        <v>140</v>
      </c>
      <c r="AU137" s="230" t="s">
        <v>86</v>
      </c>
      <c r="AY137" s="18" t="s">
        <v>138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145</v>
      </c>
      <c r="BM137" s="230" t="s">
        <v>1176</v>
      </c>
    </row>
    <row r="138" s="2" customFormat="1" ht="24.15" customHeight="1">
      <c r="A138" s="39"/>
      <c r="B138" s="40"/>
      <c r="C138" s="219" t="s">
        <v>1177</v>
      </c>
      <c r="D138" s="219" t="s">
        <v>140</v>
      </c>
      <c r="E138" s="220" t="s">
        <v>1178</v>
      </c>
      <c r="F138" s="221" t="s">
        <v>1179</v>
      </c>
      <c r="G138" s="222" t="s">
        <v>572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145</v>
      </c>
      <c r="AT138" s="230" t="s">
        <v>140</v>
      </c>
      <c r="AU138" s="230" t="s">
        <v>86</v>
      </c>
      <c r="AY138" s="18" t="s">
        <v>138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145</v>
      </c>
      <c r="BM138" s="230" t="s">
        <v>1180</v>
      </c>
    </row>
    <row r="139" s="2" customFormat="1" ht="16.5" customHeight="1">
      <c r="A139" s="39"/>
      <c r="B139" s="40"/>
      <c r="C139" s="219" t="s">
        <v>216</v>
      </c>
      <c r="D139" s="219" t="s">
        <v>140</v>
      </c>
      <c r="E139" s="220" t="s">
        <v>1181</v>
      </c>
      <c r="F139" s="221" t="s">
        <v>1182</v>
      </c>
      <c r="G139" s="222" t="s">
        <v>572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94" t="s">
        <v>1</v>
      </c>
      <c r="N139" s="295" t="s">
        <v>42</v>
      </c>
      <c r="O139" s="296"/>
      <c r="P139" s="297">
        <f>O139*H139</f>
        <v>0</v>
      </c>
      <c r="Q139" s="297">
        <v>0</v>
      </c>
      <c r="R139" s="297">
        <f>Q139*H139</f>
        <v>0</v>
      </c>
      <c r="S139" s="297">
        <v>0</v>
      </c>
      <c r="T139" s="29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145</v>
      </c>
      <c r="AT139" s="230" t="s">
        <v>140</v>
      </c>
      <c r="AU139" s="230" t="s">
        <v>86</v>
      </c>
      <c r="AY139" s="18" t="s">
        <v>138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145</v>
      </c>
      <c r="BM139" s="230" t="s">
        <v>1183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vof9f5F2fDm0xJG/phFBOzDWu4Nu5PjkC3WS7CMBBfObI8R612b/vinQEjaWSH65hijIiQ8/yJuZlghXMCxMUA==" hashValue="gV4mInqe1hMXp4Px4r9nZIT2NpamYFiXDP3SGd2BABsokrn8mgJtTgkEdYZ8s0Z5bZQ24RVso6qqm/S4kjyvmA==" algorithmName="SHA-512" password="CC35"/>
  <autoFilter ref="C117:K13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Stavební úpravy bytových domů -  a ul. Masarykova č. p. 287  v Bohumíně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1184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1185</v>
      </c>
      <c r="G12" s="39"/>
      <c r="H12" s="39"/>
      <c r="I12" s="141" t="s">
        <v>22</v>
      </c>
      <c r="J12" s="145" t="str">
        <f>'Rekapitulace stavby'!AN8</f>
        <v>17. 3. 2022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Bohumín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ATRIS s.r.o.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Barbora Kyšková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ROUND((SUM(BE121:BE173)),  2)</f>
        <v>0</v>
      </c>
      <c r="G33" s="39"/>
      <c r="H33" s="39"/>
      <c r="I33" s="156">
        <v>0.21</v>
      </c>
      <c r="J33" s="155">
        <f>ROUND(((SUM(BE121:BE173))*I33),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ROUND((SUM(BF121:BF173)),  2)</f>
        <v>0</v>
      </c>
      <c r="G34" s="39"/>
      <c r="H34" s="39"/>
      <c r="I34" s="156">
        <v>0.15</v>
      </c>
      <c r="J34" s="155">
        <f>ROUND(((SUM(BF121:BF173))*I34),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ROUND((SUM(BG121:BG173)),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ROUND((SUM(BH121:BH173)),  2)</f>
        <v>0</v>
      </c>
      <c r="G36" s="39"/>
      <c r="H36" s="39"/>
      <c r="I36" s="156">
        <v>0.15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Stavební úpravy bytových domů -  a ul. Masarykova č. p. 287  v Bohumíně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003 - Hromosvod - opravy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1186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1187</v>
      </c>
      <c r="E98" s="183"/>
      <c r="F98" s="183"/>
      <c r="G98" s="183"/>
      <c r="H98" s="183"/>
      <c r="I98" s="183"/>
      <c r="J98" s="184">
        <f>J138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1188</v>
      </c>
      <c r="E99" s="183"/>
      <c r="F99" s="183"/>
      <c r="G99" s="183"/>
      <c r="H99" s="183"/>
      <c r="I99" s="183"/>
      <c r="J99" s="184">
        <f>J141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1189</v>
      </c>
      <c r="E100" s="183"/>
      <c r="F100" s="183"/>
      <c r="G100" s="183"/>
      <c r="H100" s="183"/>
      <c r="I100" s="183"/>
      <c r="J100" s="184">
        <f>J166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1190</v>
      </c>
      <c r="E101" s="183"/>
      <c r="F101" s="183"/>
      <c r="G101" s="183"/>
      <c r="H101" s="183"/>
      <c r="I101" s="183"/>
      <c r="J101" s="184">
        <f>J170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5" t="str">
        <f>E7</f>
        <v xml:space="preserve">Stavební úpravy bytových domů -  a ul. Masarykova č. p. 287  v Bohumíně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003 - Hromosvod - opravy 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17. 3. 2022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Bohumín</v>
      </c>
      <c r="G117" s="41"/>
      <c r="H117" s="41"/>
      <c r="I117" s="33" t="s">
        <v>30</v>
      </c>
      <c r="J117" s="37" t="str">
        <f>E21</f>
        <v>ATRIS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Barbora Kyšková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124</v>
      </c>
      <c r="D120" s="195" t="s">
        <v>61</v>
      </c>
      <c r="E120" s="195" t="s">
        <v>57</v>
      </c>
      <c r="F120" s="195" t="s">
        <v>58</v>
      </c>
      <c r="G120" s="195" t="s">
        <v>125</v>
      </c>
      <c r="H120" s="195" t="s">
        <v>126</v>
      </c>
      <c r="I120" s="195" t="s">
        <v>127</v>
      </c>
      <c r="J120" s="195" t="s">
        <v>102</v>
      </c>
      <c r="K120" s="196" t="s">
        <v>128</v>
      </c>
      <c r="L120" s="197"/>
      <c r="M120" s="101" t="s">
        <v>1</v>
      </c>
      <c r="N120" s="102" t="s">
        <v>40</v>
      </c>
      <c r="O120" s="102" t="s">
        <v>129</v>
      </c>
      <c r="P120" s="102" t="s">
        <v>130</v>
      </c>
      <c r="Q120" s="102" t="s">
        <v>131</v>
      </c>
      <c r="R120" s="102" t="s">
        <v>132</v>
      </c>
      <c r="S120" s="102" t="s">
        <v>133</v>
      </c>
      <c r="T120" s="103" t="s">
        <v>134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135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P122+P138+P141+P166+P170</f>
        <v>0</v>
      </c>
      <c r="Q121" s="105"/>
      <c r="R121" s="200">
        <f>R122+R138+R141+R166+R170</f>
        <v>0</v>
      </c>
      <c r="S121" s="105"/>
      <c r="T121" s="201">
        <f>T122+T138+T141+T166+T170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104</v>
      </c>
      <c r="BK121" s="202">
        <f>BK122+BK138+BK141+BK166+BK170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1191</v>
      </c>
      <c r="F122" s="206" t="s">
        <v>1192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SUM(P123:P137)</f>
        <v>0</v>
      </c>
      <c r="Q122" s="211"/>
      <c r="R122" s="212">
        <f>SUM(R123:R137)</f>
        <v>0</v>
      </c>
      <c r="S122" s="211"/>
      <c r="T122" s="213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138</v>
      </c>
      <c r="BK122" s="216">
        <f>SUM(BK123:BK137)</f>
        <v>0</v>
      </c>
    </row>
    <row r="123" s="2" customFormat="1" ht="24.15" customHeight="1">
      <c r="A123" s="39"/>
      <c r="B123" s="40"/>
      <c r="C123" s="219" t="s">
        <v>84</v>
      </c>
      <c r="D123" s="219" t="s">
        <v>140</v>
      </c>
      <c r="E123" s="220" t="s">
        <v>1193</v>
      </c>
      <c r="F123" s="221" t="s">
        <v>1194</v>
      </c>
      <c r="G123" s="222" t="s">
        <v>1195</v>
      </c>
      <c r="H123" s="223">
        <v>3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145</v>
      </c>
      <c r="AT123" s="230" t="s">
        <v>140</v>
      </c>
      <c r="AU123" s="230" t="s">
        <v>84</v>
      </c>
      <c r="AY123" s="18" t="s">
        <v>138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145</v>
      </c>
      <c r="BM123" s="230" t="s">
        <v>86</v>
      </c>
    </row>
    <row r="124" s="2" customFormat="1" ht="21.75" customHeight="1">
      <c r="A124" s="39"/>
      <c r="B124" s="40"/>
      <c r="C124" s="219" t="s">
        <v>86</v>
      </c>
      <c r="D124" s="219" t="s">
        <v>140</v>
      </c>
      <c r="E124" s="220" t="s">
        <v>1196</v>
      </c>
      <c r="F124" s="221" t="s">
        <v>1197</v>
      </c>
      <c r="G124" s="222" t="s">
        <v>204</v>
      </c>
      <c r="H124" s="223">
        <v>55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145</v>
      </c>
      <c r="AT124" s="230" t="s">
        <v>140</v>
      </c>
      <c r="AU124" s="230" t="s">
        <v>84</v>
      </c>
      <c r="AY124" s="18" t="s">
        <v>138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145</v>
      </c>
      <c r="BM124" s="230" t="s">
        <v>145</v>
      </c>
    </row>
    <row r="125" s="2" customFormat="1" ht="21.75" customHeight="1">
      <c r="A125" s="39"/>
      <c r="B125" s="40"/>
      <c r="C125" s="219" t="s">
        <v>156</v>
      </c>
      <c r="D125" s="219" t="s">
        <v>140</v>
      </c>
      <c r="E125" s="220" t="s">
        <v>1198</v>
      </c>
      <c r="F125" s="221" t="s">
        <v>1199</v>
      </c>
      <c r="G125" s="222" t="s">
        <v>204</v>
      </c>
      <c r="H125" s="223">
        <v>45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145</v>
      </c>
      <c r="AT125" s="230" t="s">
        <v>140</v>
      </c>
      <c r="AU125" s="230" t="s">
        <v>84</v>
      </c>
      <c r="AY125" s="18" t="s">
        <v>138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145</v>
      </c>
      <c r="BM125" s="230" t="s">
        <v>171</v>
      </c>
    </row>
    <row r="126" s="2" customFormat="1" ht="16.5" customHeight="1">
      <c r="A126" s="39"/>
      <c r="B126" s="40"/>
      <c r="C126" s="219" t="s">
        <v>145</v>
      </c>
      <c r="D126" s="219" t="s">
        <v>140</v>
      </c>
      <c r="E126" s="220" t="s">
        <v>1200</v>
      </c>
      <c r="F126" s="221" t="s">
        <v>1201</v>
      </c>
      <c r="G126" s="222" t="s">
        <v>204</v>
      </c>
      <c r="H126" s="223">
        <v>25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145</v>
      </c>
      <c r="AT126" s="230" t="s">
        <v>140</v>
      </c>
      <c r="AU126" s="230" t="s">
        <v>84</v>
      </c>
      <c r="AY126" s="18" t="s">
        <v>138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145</v>
      </c>
      <c r="BM126" s="230" t="s">
        <v>181</v>
      </c>
    </row>
    <row r="127" s="2" customFormat="1" ht="16.5" customHeight="1">
      <c r="A127" s="39"/>
      <c r="B127" s="40"/>
      <c r="C127" s="219" t="s">
        <v>166</v>
      </c>
      <c r="D127" s="219" t="s">
        <v>140</v>
      </c>
      <c r="E127" s="220" t="s">
        <v>1200</v>
      </c>
      <c r="F127" s="221" t="s">
        <v>1201</v>
      </c>
      <c r="G127" s="222" t="s">
        <v>204</v>
      </c>
      <c r="H127" s="223">
        <v>101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145</v>
      </c>
      <c r="AT127" s="230" t="s">
        <v>140</v>
      </c>
      <c r="AU127" s="230" t="s">
        <v>84</v>
      </c>
      <c r="AY127" s="18" t="s">
        <v>138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145</v>
      </c>
      <c r="BM127" s="230" t="s">
        <v>191</v>
      </c>
    </row>
    <row r="128" s="2" customFormat="1" ht="16.5" customHeight="1">
      <c r="A128" s="39"/>
      <c r="B128" s="40"/>
      <c r="C128" s="219" t="s">
        <v>171</v>
      </c>
      <c r="D128" s="219" t="s">
        <v>140</v>
      </c>
      <c r="E128" s="220" t="s">
        <v>1200</v>
      </c>
      <c r="F128" s="221" t="s">
        <v>1201</v>
      </c>
      <c r="G128" s="222" t="s">
        <v>204</v>
      </c>
      <c r="H128" s="223">
        <v>44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145</v>
      </c>
      <c r="AT128" s="230" t="s">
        <v>140</v>
      </c>
      <c r="AU128" s="230" t="s">
        <v>84</v>
      </c>
      <c r="AY128" s="18" t="s">
        <v>138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145</v>
      </c>
      <c r="BM128" s="230" t="s">
        <v>1177</v>
      </c>
    </row>
    <row r="129" s="2" customFormat="1" ht="16.5" customHeight="1">
      <c r="A129" s="39"/>
      <c r="B129" s="40"/>
      <c r="C129" s="219" t="s">
        <v>176</v>
      </c>
      <c r="D129" s="219" t="s">
        <v>140</v>
      </c>
      <c r="E129" s="220" t="s">
        <v>1200</v>
      </c>
      <c r="F129" s="221" t="s">
        <v>1201</v>
      </c>
      <c r="G129" s="222" t="s">
        <v>204</v>
      </c>
      <c r="H129" s="223">
        <v>5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145</v>
      </c>
      <c r="AT129" s="230" t="s">
        <v>140</v>
      </c>
      <c r="AU129" s="230" t="s">
        <v>84</v>
      </c>
      <c r="AY129" s="18" t="s">
        <v>138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145</v>
      </c>
      <c r="BM129" s="230" t="s">
        <v>223</v>
      </c>
    </row>
    <row r="130" s="2" customFormat="1" ht="21.75" customHeight="1">
      <c r="A130" s="39"/>
      <c r="B130" s="40"/>
      <c r="C130" s="219" t="s">
        <v>181</v>
      </c>
      <c r="D130" s="219" t="s">
        <v>140</v>
      </c>
      <c r="E130" s="220" t="s">
        <v>1202</v>
      </c>
      <c r="F130" s="221" t="s">
        <v>1203</v>
      </c>
      <c r="G130" s="222" t="s">
        <v>1195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145</v>
      </c>
      <c r="AT130" s="230" t="s">
        <v>140</v>
      </c>
      <c r="AU130" s="230" t="s">
        <v>84</v>
      </c>
      <c r="AY130" s="18" t="s">
        <v>138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145</v>
      </c>
      <c r="BM130" s="230" t="s">
        <v>233</v>
      </c>
    </row>
    <row r="131" s="2" customFormat="1" ht="16.5" customHeight="1">
      <c r="A131" s="39"/>
      <c r="B131" s="40"/>
      <c r="C131" s="219" t="s">
        <v>187</v>
      </c>
      <c r="D131" s="219" t="s">
        <v>140</v>
      </c>
      <c r="E131" s="220" t="s">
        <v>1204</v>
      </c>
      <c r="F131" s="221" t="s">
        <v>1205</v>
      </c>
      <c r="G131" s="222" t="s">
        <v>1195</v>
      </c>
      <c r="H131" s="223">
        <v>60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145</v>
      </c>
      <c r="AT131" s="230" t="s">
        <v>140</v>
      </c>
      <c r="AU131" s="230" t="s">
        <v>84</v>
      </c>
      <c r="AY131" s="18" t="s">
        <v>138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145</v>
      </c>
      <c r="BM131" s="230" t="s">
        <v>248</v>
      </c>
    </row>
    <row r="132" s="2" customFormat="1" ht="16.5" customHeight="1">
      <c r="A132" s="39"/>
      <c r="B132" s="40"/>
      <c r="C132" s="219" t="s">
        <v>191</v>
      </c>
      <c r="D132" s="219" t="s">
        <v>140</v>
      </c>
      <c r="E132" s="220" t="s">
        <v>1206</v>
      </c>
      <c r="F132" s="221" t="s">
        <v>1207</v>
      </c>
      <c r="G132" s="222" t="s">
        <v>1195</v>
      </c>
      <c r="H132" s="223">
        <v>18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145</v>
      </c>
      <c r="AT132" s="230" t="s">
        <v>140</v>
      </c>
      <c r="AU132" s="230" t="s">
        <v>84</v>
      </c>
      <c r="AY132" s="18" t="s">
        <v>138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145</v>
      </c>
      <c r="BM132" s="230" t="s">
        <v>258</v>
      </c>
    </row>
    <row r="133" s="2" customFormat="1" ht="16.5" customHeight="1">
      <c r="A133" s="39"/>
      <c r="B133" s="40"/>
      <c r="C133" s="219" t="s">
        <v>1173</v>
      </c>
      <c r="D133" s="219" t="s">
        <v>140</v>
      </c>
      <c r="E133" s="220" t="s">
        <v>1208</v>
      </c>
      <c r="F133" s="221" t="s">
        <v>1209</v>
      </c>
      <c r="G133" s="222" t="s">
        <v>1195</v>
      </c>
      <c r="H133" s="223">
        <v>8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145</v>
      </c>
      <c r="AT133" s="230" t="s">
        <v>140</v>
      </c>
      <c r="AU133" s="230" t="s">
        <v>84</v>
      </c>
      <c r="AY133" s="18" t="s">
        <v>138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145</v>
      </c>
      <c r="BM133" s="230" t="s">
        <v>279</v>
      </c>
    </row>
    <row r="134" s="2" customFormat="1" ht="16.5" customHeight="1">
      <c r="A134" s="39"/>
      <c r="B134" s="40"/>
      <c r="C134" s="219" t="s">
        <v>1177</v>
      </c>
      <c r="D134" s="219" t="s">
        <v>140</v>
      </c>
      <c r="E134" s="220" t="s">
        <v>1210</v>
      </c>
      <c r="F134" s="221" t="s">
        <v>1211</v>
      </c>
      <c r="G134" s="222" t="s">
        <v>1195</v>
      </c>
      <c r="H134" s="223">
        <v>8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145</v>
      </c>
      <c r="AT134" s="230" t="s">
        <v>140</v>
      </c>
      <c r="AU134" s="230" t="s">
        <v>84</v>
      </c>
      <c r="AY134" s="18" t="s">
        <v>138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145</v>
      </c>
      <c r="BM134" s="230" t="s">
        <v>290</v>
      </c>
    </row>
    <row r="135" s="2" customFormat="1" ht="16.5" customHeight="1">
      <c r="A135" s="39"/>
      <c r="B135" s="40"/>
      <c r="C135" s="219" t="s">
        <v>216</v>
      </c>
      <c r="D135" s="219" t="s">
        <v>140</v>
      </c>
      <c r="E135" s="220" t="s">
        <v>1212</v>
      </c>
      <c r="F135" s="221" t="s">
        <v>1213</v>
      </c>
      <c r="G135" s="222" t="s">
        <v>1195</v>
      </c>
      <c r="H135" s="223">
        <v>13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145</v>
      </c>
      <c r="AT135" s="230" t="s">
        <v>140</v>
      </c>
      <c r="AU135" s="230" t="s">
        <v>84</v>
      </c>
      <c r="AY135" s="18" t="s">
        <v>138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145</v>
      </c>
      <c r="BM135" s="230" t="s">
        <v>300</v>
      </c>
    </row>
    <row r="136" s="2" customFormat="1" ht="21.75" customHeight="1">
      <c r="A136" s="39"/>
      <c r="B136" s="40"/>
      <c r="C136" s="219" t="s">
        <v>223</v>
      </c>
      <c r="D136" s="219" t="s">
        <v>140</v>
      </c>
      <c r="E136" s="220" t="s">
        <v>1214</v>
      </c>
      <c r="F136" s="221" t="s">
        <v>1215</v>
      </c>
      <c r="G136" s="222" t="s">
        <v>1195</v>
      </c>
      <c r="H136" s="223">
        <v>3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145</v>
      </c>
      <c r="AT136" s="230" t="s">
        <v>140</v>
      </c>
      <c r="AU136" s="230" t="s">
        <v>84</v>
      </c>
      <c r="AY136" s="18" t="s">
        <v>138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145</v>
      </c>
      <c r="BM136" s="230" t="s">
        <v>345</v>
      </c>
    </row>
    <row r="137" s="2" customFormat="1" ht="16.5" customHeight="1">
      <c r="A137" s="39"/>
      <c r="B137" s="40"/>
      <c r="C137" s="219" t="s">
        <v>8</v>
      </c>
      <c r="D137" s="219" t="s">
        <v>140</v>
      </c>
      <c r="E137" s="220" t="s">
        <v>1216</v>
      </c>
      <c r="F137" s="221" t="s">
        <v>1217</v>
      </c>
      <c r="G137" s="222" t="s">
        <v>1195</v>
      </c>
      <c r="H137" s="223">
        <v>3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145</v>
      </c>
      <c r="AT137" s="230" t="s">
        <v>140</v>
      </c>
      <c r="AU137" s="230" t="s">
        <v>84</v>
      </c>
      <c r="AY137" s="18" t="s">
        <v>138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145</v>
      </c>
      <c r="BM137" s="230" t="s">
        <v>378</v>
      </c>
    </row>
    <row r="138" s="12" customFormat="1" ht="25.92" customHeight="1">
      <c r="A138" s="12"/>
      <c r="B138" s="203"/>
      <c r="C138" s="204"/>
      <c r="D138" s="205" t="s">
        <v>75</v>
      </c>
      <c r="E138" s="206" t="s">
        <v>1218</v>
      </c>
      <c r="F138" s="206" t="s">
        <v>1219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SUM(P139:P140)</f>
        <v>0</v>
      </c>
      <c r="Q138" s="211"/>
      <c r="R138" s="212">
        <f>SUM(R139:R140)</f>
        <v>0</v>
      </c>
      <c r="S138" s="211"/>
      <c r="T138" s="21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84</v>
      </c>
      <c r="AT138" s="215" t="s">
        <v>75</v>
      </c>
      <c r="AU138" s="215" t="s">
        <v>76</v>
      </c>
      <c r="AY138" s="214" t="s">
        <v>138</v>
      </c>
      <c r="BK138" s="216">
        <f>SUM(BK139:BK140)</f>
        <v>0</v>
      </c>
    </row>
    <row r="139" s="2" customFormat="1" ht="16.5" customHeight="1">
      <c r="A139" s="39"/>
      <c r="B139" s="40"/>
      <c r="C139" s="219" t="s">
        <v>233</v>
      </c>
      <c r="D139" s="219" t="s">
        <v>140</v>
      </c>
      <c r="E139" s="220" t="s">
        <v>1220</v>
      </c>
      <c r="F139" s="221" t="s">
        <v>1221</v>
      </c>
      <c r="G139" s="222" t="s">
        <v>204</v>
      </c>
      <c r="H139" s="223">
        <v>80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145</v>
      </c>
      <c r="AT139" s="230" t="s">
        <v>140</v>
      </c>
      <c r="AU139" s="230" t="s">
        <v>84</v>
      </c>
      <c r="AY139" s="18" t="s">
        <v>138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145</v>
      </c>
      <c r="BM139" s="230" t="s">
        <v>387</v>
      </c>
    </row>
    <row r="140" s="2" customFormat="1" ht="16.5" customHeight="1">
      <c r="A140" s="39"/>
      <c r="B140" s="40"/>
      <c r="C140" s="219" t="s">
        <v>238</v>
      </c>
      <c r="D140" s="219" t="s">
        <v>140</v>
      </c>
      <c r="E140" s="220" t="s">
        <v>1222</v>
      </c>
      <c r="F140" s="221" t="s">
        <v>1223</v>
      </c>
      <c r="G140" s="222" t="s">
        <v>204</v>
      </c>
      <c r="H140" s="223">
        <v>80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145</v>
      </c>
      <c r="AT140" s="230" t="s">
        <v>140</v>
      </c>
      <c r="AU140" s="230" t="s">
        <v>84</v>
      </c>
      <c r="AY140" s="18" t="s">
        <v>138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145</v>
      </c>
      <c r="BM140" s="230" t="s">
        <v>397</v>
      </c>
    </row>
    <row r="141" s="12" customFormat="1" ht="25.92" customHeight="1">
      <c r="A141" s="12"/>
      <c r="B141" s="203"/>
      <c r="C141" s="204"/>
      <c r="D141" s="205" t="s">
        <v>75</v>
      </c>
      <c r="E141" s="206" t="s">
        <v>1224</v>
      </c>
      <c r="F141" s="206" t="s">
        <v>1225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SUM(P142:P165)</f>
        <v>0</v>
      </c>
      <c r="Q141" s="211"/>
      <c r="R141" s="212">
        <f>SUM(R142:R165)</f>
        <v>0</v>
      </c>
      <c r="S141" s="211"/>
      <c r="T141" s="213">
        <f>SUM(T142:T165)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76</v>
      </c>
      <c r="AY141" s="214" t="s">
        <v>138</v>
      </c>
      <c r="BK141" s="216">
        <f>SUM(BK142:BK165)</f>
        <v>0</v>
      </c>
    </row>
    <row r="142" s="2" customFormat="1" ht="16.5" customHeight="1">
      <c r="A142" s="39"/>
      <c r="B142" s="40"/>
      <c r="C142" s="219" t="s">
        <v>248</v>
      </c>
      <c r="D142" s="219" t="s">
        <v>140</v>
      </c>
      <c r="E142" s="220" t="s">
        <v>1226</v>
      </c>
      <c r="F142" s="221" t="s">
        <v>1227</v>
      </c>
      <c r="G142" s="222" t="s">
        <v>1228</v>
      </c>
      <c r="H142" s="223">
        <v>27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145</v>
      </c>
      <c r="AT142" s="230" t="s">
        <v>140</v>
      </c>
      <c r="AU142" s="230" t="s">
        <v>84</v>
      </c>
      <c r="AY142" s="18" t="s">
        <v>138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145</v>
      </c>
      <c r="BM142" s="230" t="s">
        <v>410</v>
      </c>
    </row>
    <row r="143" s="2" customFormat="1" ht="16.5" customHeight="1">
      <c r="A143" s="39"/>
      <c r="B143" s="40"/>
      <c r="C143" s="219" t="s">
        <v>253</v>
      </c>
      <c r="D143" s="219" t="s">
        <v>140</v>
      </c>
      <c r="E143" s="220" t="s">
        <v>1229</v>
      </c>
      <c r="F143" s="221" t="s">
        <v>1230</v>
      </c>
      <c r="G143" s="222" t="s">
        <v>1231</v>
      </c>
      <c r="H143" s="223">
        <v>6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145</v>
      </c>
      <c r="AT143" s="230" t="s">
        <v>140</v>
      </c>
      <c r="AU143" s="230" t="s">
        <v>84</v>
      </c>
      <c r="AY143" s="18" t="s">
        <v>138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145</v>
      </c>
      <c r="BM143" s="230" t="s">
        <v>420</v>
      </c>
    </row>
    <row r="144" s="2" customFormat="1" ht="16.5" customHeight="1">
      <c r="A144" s="39"/>
      <c r="B144" s="40"/>
      <c r="C144" s="219" t="s">
        <v>258</v>
      </c>
      <c r="D144" s="219" t="s">
        <v>140</v>
      </c>
      <c r="E144" s="220" t="s">
        <v>1232</v>
      </c>
      <c r="F144" s="221" t="s">
        <v>1233</v>
      </c>
      <c r="G144" s="222" t="s">
        <v>1234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145</v>
      </c>
      <c r="AT144" s="230" t="s">
        <v>140</v>
      </c>
      <c r="AU144" s="230" t="s">
        <v>84</v>
      </c>
      <c r="AY144" s="18" t="s">
        <v>138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145</v>
      </c>
      <c r="BM144" s="230" t="s">
        <v>428</v>
      </c>
    </row>
    <row r="145" s="2" customFormat="1" ht="16.5" customHeight="1">
      <c r="A145" s="39"/>
      <c r="B145" s="40"/>
      <c r="C145" s="219" t="s">
        <v>7</v>
      </c>
      <c r="D145" s="219" t="s">
        <v>140</v>
      </c>
      <c r="E145" s="220" t="s">
        <v>1235</v>
      </c>
      <c r="F145" s="221" t="s">
        <v>1236</v>
      </c>
      <c r="G145" s="222" t="s">
        <v>1231</v>
      </c>
      <c r="H145" s="223">
        <v>13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145</v>
      </c>
      <c r="AT145" s="230" t="s">
        <v>140</v>
      </c>
      <c r="AU145" s="230" t="s">
        <v>84</v>
      </c>
      <c r="AY145" s="18" t="s">
        <v>138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145</v>
      </c>
      <c r="BM145" s="230" t="s">
        <v>436</v>
      </c>
    </row>
    <row r="146" s="2" customFormat="1" ht="16.5" customHeight="1">
      <c r="A146" s="39"/>
      <c r="B146" s="40"/>
      <c r="C146" s="219" t="s">
        <v>279</v>
      </c>
      <c r="D146" s="219" t="s">
        <v>140</v>
      </c>
      <c r="E146" s="220" t="s">
        <v>1237</v>
      </c>
      <c r="F146" s="221" t="s">
        <v>1238</v>
      </c>
      <c r="G146" s="222" t="s">
        <v>1231</v>
      </c>
      <c r="H146" s="223">
        <v>50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145</v>
      </c>
      <c r="AT146" s="230" t="s">
        <v>140</v>
      </c>
      <c r="AU146" s="230" t="s">
        <v>84</v>
      </c>
      <c r="AY146" s="18" t="s">
        <v>138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145</v>
      </c>
      <c r="BM146" s="230" t="s">
        <v>446</v>
      </c>
    </row>
    <row r="147" s="2" customFormat="1" ht="16.5" customHeight="1">
      <c r="A147" s="39"/>
      <c r="B147" s="40"/>
      <c r="C147" s="219" t="s">
        <v>285</v>
      </c>
      <c r="D147" s="219" t="s">
        <v>140</v>
      </c>
      <c r="E147" s="220" t="s">
        <v>1239</v>
      </c>
      <c r="F147" s="221" t="s">
        <v>1240</v>
      </c>
      <c r="G147" s="222" t="s">
        <v>1231</v>
      </c>
      <c r="H147" s="223">
        <v>44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145</v>
      </c>
      <c r="AT147" s="230" t="s">
        <v>140</v>
      </c>
      <c r="AU147" s="230" t="s">
        <v>84</v>
      </c>
      <c r="AY147" s="18" t="s">
        <v>138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145</v>
      </c>
      <c r="BM147" s="230" t="s">
        <v>455</v>
      </c>
    </row>
    <row r="148" s="2" customFormat="1" ht="16.5" customHeight="1">
      <c r="A148" s="39"/>
      <c r="B148" s="40"/>
      <c r="C148" s="219" t="s">
        <v>290</v>
      </c>
      <c r="D148" s="219" t="s">
        <v>140</v>
      </c>
      <c r="E148" s="220" t="s">
        <v>1241</v>
      </c>
      <c r="F148" s="221" t="s">
        <v>1242</v>
      </c>
      <c r="G148" s="222" t="s">
        <v>1231</v>
      </c>
      <c r="H148" s="223">
        <v>8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145</v>
      </c>
      <c r="AT148" s="230" t="s">
        <v>140</v>
      </c>
      <c r="AU148" s="230" t="s">
        <v>84</v>
      </c>
      <c r="AY148" s="18" t="s">
        <v>138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145</v>
      </c>
      <c r="BM148" s="230" t="s">
        <v>465</v>
      </c>
    </row>
    <row r="149" s="2" customFormat="1" ht="16.5" customHeight="1">
      <c r="A149" s="39"/>
      <c r="B149" s="40"/>
      <c r="C149" s="219" t="s">
        <v>295</v>
      </c>
      <c r="D149" s="219" t="s">
        <v>140</v>
      </c>
      <c r="E149" s="220" t="s">
        <v>1243</v>
      </c>
      <c r="F149" s="221" t="s">
        <v>1244</v>
      </c>
      <c r="G149" s="222" t="s">
        <v>1231</v>
      </c>
      <c r="H149" s="223">
        <v>60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145</v>
      </c>
      <c r="AT149" s="230" t="s">
        <v>140</v>
      </c>
      <c r="AU149" s="230" t="s">
        <v>84</v>
      </c>
      <c r="AY149" s="18" t="s">
        <v>138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145</v>
      </c>
      <c r="BM149" s="230" t="s">
        <v>478</v>
      </c>
    </row>
    <row r="150" s="2" customFormat="1" ht="16.5" customHeight="1">
      <c r="A150" s="39"/>
      <c r="B150" s="40"/>
      <c r="C150" s="219" t="s">
        <v>300</v>
      </c>
      <c r="D150" s="219" t="s">
        <v>140</v>
      </c>
      <c r="E150" s="220" t="s">
        <v>1245</v>
      </c>
      <c r="F150" s="221" t="s">
        <v>1246</v>
      </c>
      <c r="G150" s="222" t="s">
        <v>1231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145</v>
      </c>
      <c r="AT150" s="230" t="s">
        <v>140</v>
      </c>
      <c r="AU150" s="230" t="s">
        <v>84</v>
      </c>
      <c r="AY150" s="18" t="s">
        <v>138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145</v>
      </c>
      <c r="BM150" s="230" t="s">
        <v>486</v>
      </c>
    </row>
    <row r="151" s="2" customFormat="1" ht="16.5" customHeight="1">
      <c r="A151" s="39"/>
      <c r="B151" s="40"/>
      <c r="C151" s="219" t="s">
        <v>330</v>
      </c>
      <c r="D151" s="219" t="s">
        <v>140</v>
      </c>
      <c r="E151" s="220" t="s">
        <v>1247</v>
      </c>
      <c r="F151" s="221" t="s">
        <v>1248</v>
      </c>
      <c r="G151" s="222" t="s">
        <v>1231</v>
      </c>
      <c r="H151" s="223">
        <v>8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145</v>
      </c>
      <c r="AT151" s="230" t="s">
        <v>140</v>
      </c>
      <c r="AU151" s="230" t="s">
        <v>84</v>
      </c>
      <c r="AY151" s="18" t="s">
        <v>138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145</v>
      </c>
      <c r="BM151" s="230" t="s">
        <v>498</v>
      </c>
    </row>
    <row r="152" s="2" customFormat="1" ht="16.5" customHeight="1">
      <c r="A152" s="39"/>
      <c r="B152" s="40"/>
      <c r="C152" s="219" t="s">
        <v>345</v>
      </c>
      <c r="D152" s="219" t="s">
        <v>140</v>
      </c>
      <c r="E152" s="220" t="s">
        <v>1249</v>
      </c>
      <c r="F152" s="221" t="s">
        <v>1250</v>
      </c>
      <c r="G152" s="222" t="s">
        <v>1231</v>
      </c>
      <c r="H152" s="223">
        <v>4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145</v>
      </c>
      <c r="AT152" s="230" t="s">
        <v>140</v>
      </c>
      <c r="AU152" s="230" t="s">
        <v>84</v>
      </c>
      <c r="AY152" s="18" t="s">
        <v>138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145</v>
      </c>
      <c r="BM152" s="230" t="s">
        <v>508</v>
      </c>
    </row>
    <row r="153" s="2" customFormat="1" ht="16.5" customHeight="1">
      <c r="A153" s="39"/>
      <c r="B153" s="40"/>
      <c r="C153" s="219" t="s">
        <v>373</v>
      </c>
      <c r="D153" s="219" t="s">
        <v>140</v>
      </c>
      <c r="E153" s="220" t="s">
        <v>1251</v>
      </c>
      <c r="F153" s="221" t="s">
        <v>1252</v>
      </c>
      <c r="G153" s="222" t="s">
        <v>1231</v>
      </c>
      <c r="H153" s="223">
        <v>18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145</v>
      </c>
      <c r="AT153" s="230" t="s">
        <v>140</v>
      </c>
      <c r="AU153" s="230" t="s">
        <v>84</v>
      </c>
      <c r="AY153" s="18" t="s">
        <v>138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145</v>
      </c>
      <c r="BM153" s="230" t="s">
        <v>519</v>
      </c>
    </row>
    <row r="154" s="2" customFormat="1" ht="16.5" customHeight="1">
      <c r="A154" s="39"/>
      <c r="B154" s="40"/>
      <c r="C154" s="219" t="s">
        <v>378</v>
      </c>
      <c r="D154" s="219" t="s">
        <v>140</v>
      </c>
      <c r="E154" s="220" t="s">
        <v>1253</v>
      </c>
      <c r="F154" s="221" t="s">
        <v>1254</v>
      </c>
      <c r="G154" s="222" t="s">
        <v>1228</v>
      </c>
      <c r="H154" s="223">
        <v>55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145</v>
      </c>
      <c r="AT154" s="230" t="s">
        <v>140</v>
      </c>
      <c r="AU154" s="230" t="s">
        <v>84</v>
      </c>
      <c r="AY154" s="18" t="s">
        <v>138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145</v>
      </c>
      <c r="BM154" s="230" t="s">
        <v>531</v>
      </c>
    </row>
    <row r="155" s="2" customFormat="1" ht="16.5" customHeight="1">
      <c r="A155" s="39"/>
      <c r="B155" s="40"/>
      <c r="C155" s="219" t="s">
        <v>383</v>
      </c>
      <c r="D155" s="219" t="s">
        <v>140</v>
      </c>
      <c r="E155" s="220" t="s">
        <v>1255</v>
      </c>
      <c r="F155" s="221" t="s">
        <v>1256</v>
      </c>
      <c r="G155" s="222" t="s">
        <v>1231</v>
      </c>
      <c r="H155" s="223">
        <v>3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145</v>
      </c>
      <c r="AT155" s="230" t="s">
        <v>140</v>
      </c>
      <c r="AU155" s="230" t="s">
        <v>84</v>
      </c>
      <c r="AY155" s="18" t="s">
        <v>138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145</v>
      </c>
      <c r="BM155" s="230" t="s">
        <v>540</v>
      </c>
    </row>
    <row r="156" s="2" customFormat="1" ht="16.5" customHeight="1">
      <c r="A156" s="39"/>
      <c r="B156" s="40"/>
      <c r="C156" s="219" t="s">
        <v>387</v>
      </c>
      <c r="D156" s="219" t="s">
        <v>140</v>
      </c>
      <c r="E156" s="220" t="s">
        <v>1257</v>
      </c>
      <c r="F156" s="221" t="s">
        <v>1258</v>
      </c>
      <c r="G156" s="222" t="s">
        <v>1234</v>
      </c>
      <c r="H156" s="223">
        <v>25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145</v>
      </c>
      <c r="AT156" s="230" t="s">
        <v>140</v>
      </c>
      <c r="AU156" s="230" t="s">
        <v>84</v>
      </c>
      <c r="AY156" s="18" t="s">
        <v>138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145</v>
      </c>
      <c r="BM156" s="230" t="s">
        <v>548</v>
      </c>
    </row>
    <row r="157" s="2" customFormat="1" ht="16.5" customHeight="1">
      <c r="A157" s="39"/>
      <c r="B157" s="40"/>
      <c r="C157" s="219" t="s">
        <v>391</v>
      </c>
      <c r="D157" s="219" t="s">
        <v>140</v>
      </c>
      <c r="E157" s="220" t="s">
        <v>1259</v>
      </c>
      <c r="F157" s="221" t="s">
        <v>1260</v>
      </c>
      <c r="G157" s="222" t="s">
        <v>1234</v>
      </c>
      <c r="H157" s="223">
        <v>3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145</v>
      </c>
      <c r="AT157" s="230" t="s">
        <v>140</v>
      </c>
      <c r="AU157" s="230" t="s">
        <v>84</v>
      </c>
      <c r="AY157" s="18" t="s">
        <v>138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145</v>
      </c>
      <c r="BM157" s="230" t="s">
        <v>555</v>
      </c>
    </row>
    <row r="158" s="2" customFormat="1" ht="16.5" customHeight="1">
      <c r="A158" s="39"/>
      <c r="B158" s="40"/>
      <c r="C158" s="219" t="s">
        <v>397</v>
      </c>
      <c r="D158" s="219" t="s">
        <v>140</v>
      </c>
      <c r="E158" s="220" t="s">
        <v>1261</v>
      </c>
      <c r="F158" s="221" t="s">
        <v>1262</v>
      </c>
      <c r="G158" s="222" t="s">
        <v>1263</v>
      </c>
      <c r="H158" s="223">
        <v>3.55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145</v>
      </c>
      <c r="AT158" s="230" t="s">
        <v>140</v>
      </c>
      <c r="AU158" s="230" t="s">
        <v>84</v>
      </c>
      <c r="AY158" s="18" t="s">
        <v>138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145</v>
      </c>
      <c r="BM158" s="230" t="s">
        <v>565</v>
      </c>
    </row>
    <row r="159" s="2" customFormat="1" ht="16.5" customHeight="1">
      <c r="A159" s="39"/>
      <c r="B159" s="40"/>
      <c r="C159" s="219" t="s">
        <v>404</v>
      </c>
      <c r="D159" s="219" t="s">
        <v>140</v>
      </c>
      <c r="E159" s="220" t="s">
        <v>1261</v>
      </c>
      <c r="F159" s="221" t="s">
        <v>1262</v>
      </c>
      <c r="G159" s="222" t="s">
        <v>1263</v>
      </c>
      <c r="H159" s="223">
        <v>14.34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145</v>
      </c>
      <c r="AT159" s="230" t="s">
        <v>140</v>
      </c>
      <c r="AU159" s="230" t="s">
        <v>84</v>
      </c>
      <c r="AY159" s="18" t="s">
        <v>138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145</v>
      </c>
      <c r="BM159" s="230" t="s">
        <v>578</v>
      </c>
    </row>
    <row r="160" s="2" customFormat="1" ht="16.5" customHeight="1">
      <c r="A160" s="39"/>
      <c r="B160" s="40"/>
      <c r="C160" s="219" t="s">
        <v>410</v>
      </c>
      <c r="D160" s="219" t="s">
        <v>140</v>
      </c>
      <c r="E160" s="220" t="s">
        <v>1261</v>
      </c>
      <c r="F160" s="221" t="s">
        <v>1262</v>
      </c>
      <c r="G160" s="222" t="s">
        <v>1263</v>
      </c>
      <c r="H160" s="223">
        <v>6.25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145</v>
      </c>
      <c r="AT160" s="230" t="s">
        <v>140</v>
      </c>
      <c r="AU160" s="230" t="s">
        <v>84</v>
      </c>
      <c r="AY160" s="18" t="s">
        <v>138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145</v>
      </c>
      <c r="BM160" s="230" t="s">
        <v>588</v>
      </c>
    </row>
    <row r="161" s="2" customFormat="1" ht="24.15" customHeight="1">
      <c r="A161" s="39"/>
      <c r="B161" s="40"/>
      <c r="C161" s="219" t="s">
        <v>415</v>
      </c>
      <c r="D161" s="219" t="s">
        <v>140</v>
      </c>
      <c r="E161" s="220" t="s">
        <v>1264</v>
      </c>
      <c r="F161" s="221" t="s">
        <v>1265</v>
      </c>
      <c r="G161" s="222" t="s">
        <v>1234</v>
      </c>
      <c r="H161" s="223">
        <v>3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145</v>
      </c>
      <c r="AT161" s="230" t="s">
        <v>140</v>
      </c>
      <c r="AU161" s="230" t="s">
        <v>84</v>
      </c>
      <c r="AY161" s="18" t="s">
        <v>138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145</v>
      </c>
      <c r="BM161" s="230" t="s">
        <v>596</v>
      </c>
    </row>
    <row r="162" s="2" customFormat="1" ht="16.5" customHeight="1">
      <c r="A162" s="39"/>
      <c r="B162" s="40"/>
      <c r="C162" s="219" t="s">
        <v>420</v>
      </c>
      <c r="D162" s="219" t="s">
        <v>140</v>
      </c>
      <c r="E162" s="220" t="s">
        <v>1266</v>
      </c>
      <c r="F162" s="221" t="s">
        <v>1267</v>
      </c>
      <c r="G162" s="222" t="s">
        <v>1234</v>
      </c>
      <c r="H162" s="223">
        <v>4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145</v>
      </c>
      <c r="AT162" s="230" t="s">
        <v>140</v>
      </c>
      <c r="AU162" s="230" t="s">
        <v>84</v>
      </c>
      <c r="AY162" s="18" t="s">
        <v>138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145</v>
      </c>
      <c r="BM162" s="230" t="s">
        <v>605</v>
      </c>
    </row>
    <row r="163" s="2" customFormat="1" ht="21.75" customHeight="1">
      <c r="A163" s="39"/>
      <c r="B163" s="40"/>
      <c r="C163" s="219" t="s">
        <v>424</v>
      </c>
      <c r="D163" s="219" t="s">
        <v>140</v>
      </c>
      <c r="E163" s="220" t="s">
        <v>1268</v>
      </c>
      <c r="F163" s="221" t="s">
        <v>1269</v>
      </c>
      <c r="G163" s="222" t="s">
        <v>1234</v>
      </c>
      <c r="H163" s="223">
        <v>4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145</v>
      </c>
      <c r="AT163" s="230" t="s">
        <v>140</v>
      </c>
      <c r="AU163" s="230" t="s">
        <v>84</v>
      </c>
      <c r="AY163" s="18" t="s">
        <v>138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145</v>
      </c>
      <c r="BM163" s="230" t="s">
        <v>612</v>
      </c>
    </row>
    <row r="164" s="2" customFormat="1" ht="16.5" customHeight="1">
      <c r="A164" s="39"/>
      <c r="B164" s="40"/>
      <c r="C164" s="219" t="s">
        <v>428</v>
      </c>
      <c r="D164" s="219" t="s">
        <v>140</v>
      </c>
      <c r="E164" s="220" t="s">
        <v>1270</v>
      </c>
      <c r="F164" s="221" t="s">
        <v>1271</v>
      </c>
      <c r="G164" s="222" t="s">
        <v>1234</v>
      </c>
      <c r="H164" s="223">
        <v>5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145</v>
      </c>
      <c r="AT164" s="230" t="s">
        <v>140</v>
      </c>
      <c r="AU164" s="230" t="s">
        <v>84</v>
      </c>
      <c r="AY164" s="18" t="s">
        <v>138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145</v>
      </c>
      <c r="BM164" s="230" t="s">
        <v>622</v>
      </c>
    </row>
    <row r="165" s="2" customFormat="1" ht="16.5" customHeight="1">
      <c r="A165" s="39"/>
      <c r="B165" s="40"/>
      <c r="C165" s="219" t="s">
        <v>432</v>
      </c>
      <c r="D165" s="219" t="s">
        <v>140</v>
      </c>
      <c r="E165" s="220" t="s">
        <v>1272</v>
      </c>
      <c r="F165" s="221" t="s">
        <v>1273</v>
      </c>
      <c r="G165" s="222" t="s">
        <v>208</v>
      </c>
      <c r="H165" s="223">
        <v>5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145</v>
      </c>
      <c r="AT165" s="230" t="s">
        <v>140</v>
      </c>
      <c r="AU165" s="230" t="s">
        <v>84</v>
      </c>
      <c r="AY165" s="18" t="s">
        <v>138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145</v>
      </c>
      <c r="BM165" s="230" t="s">
        <v>632</v>
      </c>
    </row>
    <row r="166" s="12" customFormat="1" ht="25.92" customHeight="1">
      <c r="A166" s="12"/>
      <c r="B166" s="203"/>
      <c r="C166" s="204"/>
      <c r="D166" s="205" t="s">
        <v>75</v>
      </c>
      <c r="E166" s="206" t="s">
        <v>1274</v>
      </c>
      <c r="F166" s="206" t="s">
        <v>1275</v>
      </c>
      <c r="G166" s="204"/>
      <c r="H166" s="204"/>
      <c r="I166" s="207"/>
      <c r="J166" s="208">
        <f>BK166</f>
        <v>0</v>
      </c>
      <c r="K166" s="204"/>
      <c r="L166" s="209"/>
      <c r="M166" s="210"/>
      <c r="N166" s="211"/>
      <c r="O166" s="211"/>
      <c r="P166" s="212">
        <f>SUM(P167:P169)</f>
        <v>0</v>
      </c>
      <c r="Q166" s="211"/>
      <c r="R166" s="212">
        <f>SUM(R167:R169)</f>
        <v>0</v>
      </c>
      <c r="S166" s="211"/>
      <c r="T166" s="213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84</v>
      </c>
      <c r="AT166" s="215" t="s">
        <v>75</v>
      </c>
      <c r="AU166" s="215" t="s">
        <v>76</v>
      </c>
      <c r="AY166" s="214" t="s">
        <v>138</v>
      </c>
      <c r="BK166" s="216">
        <f>SUM(BK167:BK169)</f>
        <v>0</v>
      </c>
    </row>
    <row r="167" s="2" customFormat="1" ht="16.5" customHeight="1">
      <c r="A167" s="39"/>
      <c r="B167" s="40"/>
      <c r="C167" s="219" t="s">
        <v>436</v>
      </c>
      <c r="D167" s="219" t="s">
        <v>140</v>
      </c>
      <c r="E167" s="220" t="s">
        <v>1276</v>
      </c>
      <c r="F167" s="221" t="s">
        <v>1277</v>
      </c>
      <c r="G167" s="222" t="s">
        <v>1278</v>
      </c>
      <c r="H167" s="223">
        <v>8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145</v>
      </c>
      <c r="AT167" s="230" t="s">
        <v>140</v>
      </c>
      <c r="AU167" s="230" t="s">
        <v>84</v>
      </c>
      <c r="AY167" s="18" t="s">
        <v>138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145</v>
      </c>
      <c r="BM167" s="230" t="s">
        <v>1279</v>
      </c>
    </row>
    <row r="168" s="2" customFormat="1" ht="16.5" customHeight="1">
      <c r="A168" s="39"/>
      <c r="B168" s="40"/>
      <c r="C168" s="219" t="s">
        <v>441</v>
      </c>
      <c r="D168" s="219" t="s">
        <v>140</v>
      </c>
      <c r="E168" s="220" t="s">
        <v>1280</v>
      </c>
      <c r="F168" s="221" t="s">
        <v>1281</v>
      </c>
      <c r="G168" s="222" t="s">
        <v>1278</v>
      </c>
      <c r="H168" s="223">
        <v>7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145</v>
      </c>
      <c r="AT168" s="230" t="s">
        <v>140</v>
      </c>
      <c r="AU168" s="230" t="s">
        <v>84</v>
      </c>
      <c r="AY168" s="18" t="s">
        <v>138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145</v>
      </c>
      <c r="BM168" s="230" t="s">
        <v>643</v>
      </c>
    </row>
    <row r="169" s="2" customFormat="1" ht="16.5" customHeight="1">
      <c r="A169" s="39"/>
      <c r="B169" s="40"/>
      <c r="C169" s="219" t="s">
        <v>446</v>
      </c>
      <c r="D169" s="219" t="s">
        <v>140</v>
      </c>
      <c r="E169" s="220" t="s">
        <v>1282</v>
      </c>
      <c r="F169" s="221" t="s">
        <v>1283</v>
      </c>
      <c r="G169" s="222" t="s">
        <v>1278</v>
      </c>
      <c r="H169" s="223">
        <v>24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145</v>
      </c>
      <c r="AT169" s="230" t="s">
        <v>140</v>
      </c>
      <c r="AU169" s="230" t="s">
        <v>84</v>
      </c>
      <c r="AY169" s="18" t="s">
        <v>138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145</v>
      </c>
      <c r="BM169" s="230" t="s">
        <v>651</v>
      </c>
    </row>
    <row r="170" s="12" customFormat="1" ht="25.92" customHeight="1">
      <c r="A170" s="12"/>
      <c r="B170" s="203"/>
      <c r="C170" s="204"/>
      <c r="D170" s="205" t="s">
        <v>75</v>
      </c>
      <c r="E170" s="206" t="s">
        <v>1284</v>
      </c>
      <c r="F170" s="206" t="s">
        <v>1275</v>
      </c>
      <c r="G170" s="204"/>
      <c r="H170" s="204"/>
      <c r="I170" s="207"/>
      <c r="J170" s="208">
        <f>BK170</f>
        <v>0</v>
      </c>
      <c r="K170" s="204"/>
      <c r="L170" s="209"/>
      <c r="M170" s="210"/>
      <c r="N170" s="211"/>
      <c r="O170" s="211"/>
      <c r="P170" s="212">
        <f>SUM(P171:P173)</f>
        <v>0</v>
      </c>
      <c r="Q170" s="211"/>
      <c r="R170" s="212">
        <f>SUM(R171:R173)</f>
        <v>0</v>
      </c>
      <c r="S170" s="211"/>
      <c r="T170" s="213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84</v>
      </c>
      <c r="AT170" s="215" t="s">
        <v>75</v>
      </c>
      <c r="AU170" s="215" t="s">
        <v>76</v>
      </c>
      <c r="AY170" s="214" t="s">
        <v>138</v>
      </c>
      <c r="BK170" s="216">
        <f>SUM(BK171:BK173)</f>
        <v>0</v>
      </c>
    </row>
    <row r="171" s="2" customFormat="1" ht="16.5" customHeight="1">
      <c r="A171" s="39"/>
      <c r="B171" s="40"/>
      <c r="C171" s="219" t="s">
        <v>450</v>
      </c>
      <c r="D171" s="219" t="s">
        <v>140</v>
      </c>
      <c r="E171" s="220" t="s">
        <v>805</v>
      </c>
      <c r="F171" s="221" t="s">
        <v>1285</v>
      </c>
      <c r="G171" s="222" t="s">
        <v>572</v>
      </c>
      <c r="H171" s="223">
        <v>1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145</v>
      </c>
      <c r="AT171" s="230" t="s">
        <v>140</v>
      </c>
      <c r="AU171" s="230" t="s">
        <v>84</v>
      </c>
      <c r="AY171" s="18" t="s">
        <v>138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145</v>
      </c>
      <c r="BM171" s="230" t="s">
        <v>1286</v>
      </c>
    </row>
    <row r="172" s="2" customFormat="1" ht="16.5" customHeight="1">
      <c r="A172" s="39"/>
      <c r="B172" s="40"/>
      <c r="C172" s="219" t="s">
        <v>455</v>
      </c>
      <c r="D172" s="219" t="s">
        <v>140</v>
      </c>
      <c r="E172" s="220" t="s">
        <v>713</v>
      </c>
      <c r="F172" s="221" t="s">
        <v>1287</v>
      </c>
      <c r="G172" s="222" t="s">
        <v>572</v>
      </c>
      <c r="H172" s="223">
        <v>1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145</v>
      </c>
      <c r="AT172" s="230" t="s">
        <v>140</v>
      </c>
      <c r="AU172" s="230" t="s">
        <v>84</v>
      </c>
      <c r="AY172" s="18" t="s">
        <v>138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145</v>
      </c>
      <c r="BM172" s="230" t="s">
        <v>1288</v>
      </c>
    </row>
    <row r="173" s="2" customFormat="1" ht="16.5" customHeight="1">
      <c r="A173" s="39"/>
      <c r="B173" s="40"/>
      <c r="C173" s="219" t="s">
        <v>460</v>
      </c>
      <c r="D173" s="219" t="s">
        <v>140</v>
      </c>
      <c r="E173" s="220" t="s">
        <v>718</v>
      </c>
      <c r="F173" s="221" t="s">
        <v>1289</v>
      </c>
      <c r="G173" s="222" t="s">
        <v>572</v>
      </c>
      <c r="H173" s="223">
        <v>1</v>
      </c>
      <c r="I173" s="224"/>
      <c r="J173" s="225">
        <f>ROUND(I173*H173,2)</f>
        <v>0</v>
      </c>
      <c r="K173" s="221" t="s">
        <v>1</v>
      </c>
      <c r="L173" s="45"/>
      <c r="M173" s="294" t="s">
        <v>1</v>
      </c>
      <c r="N173" s="295" t="s">
        <v>41</v>
      </c>
      <c r="O173" s="296"/>
      <c r="P173" s="297">
        <f>O173*H173</f>
        <v>0</v>
      </c>
      <c r="Q173" s="297">
        <v>0</v>
      </c>
      <c r="R173" s="297">
        <f>Q173*H173</f>
        <v>0</v>
      </c>
      <c r="S173" s="297">
        <v>0</v>
      </c>
      <c r="T173" s="29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145</v>
      </c>
      <c r="AT173" s="230" t="s">
        <v>140</v>
      </c>
      <c r="AU173" s="230" t="s">
        <v>84</v>
      </c>
      <c r="AY173" s="18" t="s">
        <v>138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145</v>
      </c>
      <c r="BM173" s="230" t="s">
        <v>1290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1cL+qmrTu4QlITLAf3JOoE1D/+krBA5XkNp/mWfWMsz2A1GN2/sm44XUBBRqvmVsr4Uvu9TM9pbqoQcybWJG4g==" hashValue="0QjYMbHIpM6fD13FgCVjMOtt4YYdfug5mkgZFXUC7GZXNmyw/aWTZ8q+w5BHE7me58Fi0SOnWMib7TUvUTWJnw==" algorithmName="SHA-512" password="CC35"/>
  <autoFilter ref="C120:K17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2022-05-23T05:26:06Z</dcterms:created>
  <dcterms:modified xsi:type="dcterms:W3CDTF">2022-05-23T05:26:25Z</dcterms:modified>
</cp:coreProperties>
</file>